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sham Hatem\Desktop\"/>
    </mc:Choice>
  </mc:AlternateContent>
  <xr:revisionPtr revIDLastSave="0" documentId="13_ncr:1_{E791C313-5CE0-4F2A-944C-337DA80ADC91}" xr6:coauthVersionLast="45" xr6:coauthVersionMax="45" xr10:uidLastSave="{00000000-0000-0000-0000-000000000000}"/>
  <bookViews>
    <workbookView xWindow="20370" yWindow="-120" windowWidth="24240" windowHeight="13140" xr2:uid="{00000000-000D-0000-FFFF-FFFF00000000}"/>
  </bookViews>
  <sheets>
    <sheet name="Study 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2" i="1" l="1"/>
  <c r="AL52" i="1"/>
  <c r="S52" i="1"/>
  <c r="O52" i="1"/>
  <c r="I52" i="1"/>
  <c r="D47" i="1"/>
  <c r="F47" i="1"/>
  <c r="O47" i="1"/>
  <c r="S47" i="1"/>
  <c r="U47" i="1"/>
  <c r="AL47" i="1"/>
  <c r="AJ47" i="1"/>
  <c r="AB47" i="1"/>
  <c r="AM50" i="1" l="1"/>
  <c r="AM45" i="1"/>
  <c r="U43" i="1"/>
  <c r="AM42" i="1" s="1"/>
  <c r="S39" i="1"/>
  <c r="AF39" i="1"/>
  <c r="AL39" i="1"/>
  <c r="AJ39" i="1"/>
  <c r="AH39" i="1"/>
  <c r="AD39" i="1"/>
  <c r="Z39" i="1"/>
  <c r="V34" i="1"/>
  <c r="Q34" i="1"/>
  <c r="O34" i="1"/>
  <c r="I34" i="1"/>
  <c r="AJ34" i="1"/>
  <c r="Z34" i="1"/>
  <c r="S34" i="1"/>
  <c r="F34" i="1"/>
  <c r="S29" i="1"/>
  <c r="AH29" i="1"/>
  <c r="AB29" i="1"/>
  <c r="Z29" i="1"/>
  <c r="O29" i="1"/>
  <c r="F29" i="1"/>
  <c r="I24" i="1"/>
  <c r="AD24" i="1"/>
  <c r="Z24" i="1"/>
  <c r="S24" i="1"/>
  <c r="O24" i="1"/>
  <c r="D24" i="1"/>
  <c r="N19" i="1"/>
  <c r="AD19" i="1"/>
  <c r="AB19" i="1"/>
  <c r="Z19" i="1"/>
  <c r="S19" i="1"/>
  <c r="K19" i="1"/>
  <c r="S14" i="1"/>
  <c r="H14" i="1"/>
  <c r="AF14" i="1"/>
  <c r="AJ14" i="1"/>
  <c r="AD14" i="1"/>
  <c r="Z14" i="1"/>
  <c r="F14" i="1"/>
  <c r="O9" i="1"/>
  <c r="U9" i="1"/>
  <c r="AJ9" i="1"/>
  <c r="AF9" i="1"/>
  <c r="Z9" i="1"/>
  <c r="S9" i="1"/>
  <c r="F9" i="1"/>
  <c r="U4" i="1"/>
  <c r="AJ4" i="1"/>
  <c r="Z4" i="1"/>
  <c r="S4" i="1"/>
  <c r="O4" i="1"/>
  <c r="K4" i="1"/>
  <c r="AM17" i="1" l="1"/>
  <c r="AM22" i="1"/>
  <c r="AM27" i="1"/>
  <c r="AM37" i="1"/>
  <c r="AM7" i="1"/>
  <c r="AM32" i="1"/>
  <c r="AM12" i="1"/>
  <c r="AM3" i="1"/>
  <c r="AD35" i="1"/>
  <c r="AB26" i="1"/>
  <c r="Y32" i="1"/>
  <c r="T33" i="1"/>
  <c r="AM56" i="1" l="1"/>
  <c r="N46" i="1"/>
  <c r="T46" i="1" s="1"/>
  <c r="H23" i="1" l="1"/>
  <c r="H46" i="1" l="1"/>
  <c r="D32" i="1" l="1"/>
  <c r="N28" i="1" l="1"/>
  <c r="Y23" i="1"/>
  <c r="K16" i="1" l="1"/>
  <c r="AN22" i="1" l="1"/>
  <c r="AN37" i="1"/>
  <c r="AN50" i="1" l="1"/>
  <c r="AN45" i="1"/>
  <c r="AN32" i="1"/>
  <c r="AN27" i="1"/>
  <c r="AN17" i="1"/>
  <c r="AN12" i="1"/>
  <c r="AN7" i="1"/>
  <c r="AN2" i="1"/>
  <c r="AN56" i="1" l="1"/>
</calcChain>
</file>

<file path=xl/sharedStrings.xml><?xml version="1.0" encoding="utf-8"?>
<sst xmlns="http://schemas.openxmlformats.org/spreadsheetml/2006/main" count="183" uniqueCount="147">
  <si>
    <t>First Year</t>
  </si>
  <si>
    <t>Second Year</t>
  </si>
  <si>
    <t>Third Year</t>
  </si>
  <si>
    <t>Fourth Year</t>
  </si>
  <si>
    <t>Fifth Year</t>
  </si>
  <si>
    <t>Digital Logic</t>
  </si>
  <si>
    <t>Computer Skills for Engineers</t>
  </si>
  <si>
    <t xml:space="preserve">Computer Skills for Mechatronics </t>
  </si>
  <si>
    <t>Dynamics</t>
  </si>
  <si>
    <t>Electrical Circuits (1)</t>
  </si>
  <si>
    <t>Electrical Circuits (2)</t>
  </si>
  <si>
    <t>Transducers and Sensors</t>
  </si>
  <si>
    <t>Mechatronics Systems Design</t>
  </si>
  <si>
    <t>Power Electronics and Drive</t>
  </si>
  <si>
    <t>Calculus (1)</t>
  </si>
  <si>
    <t>Calculus (2)</t>
  </si>
  <si>
    <t>Calculus (3)</t>
  </si>
  <si>
    <t>Engineering Math (1)</t>
  </si>
  <si>
    <t>Artificial Intelligence</t>
  </si>
  <si>
    <t>Industrial Process Control</t>
  </si>
  <si>
    <t>Machine Drawing</t>
  </si>
  <si>
    <t>Mechanics of Machinery</t>
  </si>
  <si>
    <t>Engineering Economy</t>
  </si>
  <si>
    <t>Linear Algebra-I</t>
  </si>
  <si>
    <t>General Chemistry (1)</t>
  </si>
  <si>
    <t>Engineering Materials and Manufacturing Technology</t>
  </si>
  <si>
    <t>Engineering Numerical Methods</t>
  </si>
  <si>
    <t>Cr.H</t>
  </si>
  <si>
    <t>Compulsory Requirements / University</t>
  </si>
  <si>
    <t>Elective / University</t>
  </si>
  <si>
    <t>Project (1)</t>
  </si>
  <si>
    <t>Project (2)</t>
  </si>
  <si>
    <t>Practical Training</t>
  </si>
  <si>
    <t>General Physics (1)</t>
  </si>
  <si>
    <t>General Physics (2)</t>
  </si>
  <si>
    <t>Object-Oriented Problem Solving</t>
  </si>
  <si>
    <t>Elective Requirement / Department</t>
  </si>
  <si>
    <t>Industrial Automation</t>
  </si>
  <si>
    <t>0303101</t>
  </si>
  <si>
    <t>0301101</t>
  </si>
  <si>
    <t>0302101</t>
  </si>
  <si>
    <t>0302111</t>
  </si>
  <si>
    <t>0302102</t>
  </si>
  <si>
    <t>0302112</t>
  </si>
  <si>
    <t>0906111</t>
  </si>
  <si>
    <t>0907101</t>
  </si>
  <si>
    <t>0904131</t>
  </si>
  <si>
    <t>0908101</t>
  </si>
  <si>
    <t>0903211</t>
  </si>
  <si>
    <t>0903212</t>
  </si>
  <si>
    <t>0907342</t>
  </si>
  <si>
    <t>0908243</t>
  </si>
  <si>
    <t>0908333</t>
  </si>
  <si>
    <t>0908434</t>
  </si>
  <si>
    <t>0908435</t>
  </si>
  <si>
    <t>Electronics</t>
  </si>
  <si>
    <t>0908371</t>
  </si>
  <si>
    <t>0908472</t>
  </si>
  <si>
    <t>0908473</t>
  </si>
  <si>
    <t>0908425</t>
  </si>
  <si>
    <t>0908426</t>
  </si>
  <si>
    <t>0908381</t>
  </si>
  <si>
    <t>0908382</t>
  </si>
  <si>
    <t>0908485</t>
  </si>
  <si>
    <t>0908446</t>
  </si>
  <si>
    <t>0908586</t>
  </si>
  <si>
    <t>0908344</t>
  </si>
  <si>
    <t>0908474</t>
  </si>
  <si>
    <t>0908598</t>
  </si>
  <si>
    <t>0908599</t>
  </si>
  <si>
    <t>0908536</t>
  </si>
  <si>
    <t>0908527</t>
  </si>
  <si>
    <t>0908576</t>
  </si>
  <si>
    <t>0908577</t>
  </si>
  <si>
    <t>0908587</t>
  </si>
  <si>
    <t>Modern Control</t>
  </si>
  <si>
    <t>0908483</t>
  </si>
  <si>
    <t>0908484</t>
  </si>
  <si>
    <t>0908445</t>
  </si>
  <si>
    <t>Autotronics</t>
  </si>
  <si>
    <t>0908552</t>
  </si>
  <si>
    <t>Mechatronics Engineering Skills and Ethics</t>
  </si>
  <si>
    <t>Pre-Requisite</t>
  </si>
  <si>
    <t>90 Cr. Hour</t>
  </si>
  <si>
    <t>0901420</t>
  </si>
  <si>
    <t xml:space="preserve">Engineering Drawing </t>
  </si>
  <si>
    <t>Practical Physics (1)*</t>
  </si>
  <si>
    <t>Practical Physics (2) *</t>
  </si>
  <si>
    <t>Engineering Workshops</t>
  </si>
  <si>
    <t>Statics and Strength of Materials</t>
  </si>
  <si>
    <t>0904233</t>
  </si>
  <si>
    <t xml:space="preserve">Statistics and Probability </t>
  </si>
  <si>
    <t>0908310</t>
  </si>
  <si>
    <t>0908320</t>
  </si>
  <si>
    <t xml:space="preserve"> Electronics Lab for Mechatronics*</t>
  </si>
  <si>
    <t>Power Systems and Electrical Machines</t>
  </si>
  <si>
    <t>0908325</t>
  </si>
  <si>
    <t>Electrical Actuators Lab</t>
  </si>
  <si>
    <t>0908326</t>
  </si>
  <si>
    <t>Thermal Sciences for Mechatronics</t>
  </si>
  <si>
    <t xml:space="preserve">System Modelling and Vibrations  </t>
  </si>
  <si>
    <t>Control Systems</t>
  </si>
  <si>
    <t>Power Electronics and Drive Lab*</t>
  </si>
  <si>
    <t>Transducers and Sensors Lab*</t>
  </si>
  <si>
    <t>Robotic Manipulators</t>
  </si>
  <si>
    <t xml:space="preserve">Digital Signals and System Analysis </t>
  </si>
  <si>
    <t>0908538</t>
  </si>
  <si>
    <t>0907231</t>
  </si>
  <si>
    <t xml:space="preserve"> 0908232</t>
  </si>
  <si>
    <t>0908322</t>
  </si>
  <si>
    <t>0908211</t>
  </si>
  <si>
    <t>0301241</t>
  </si>
  <si>
    <t>0908241</t>
  </si>
  <si>
    <t xml:space="preserve"> 0904222</t>
  </si>
  <si>
    <t xml:space="preserve"> 0904331</t>
  </si>
  <si>
    <t xml:space="preserve">Elective Courses </t>
  </si>
  <si>
    <t>Design of Machine Elements</t>
  </si>
  <si>
    <t>0908444</t>
  </si>
  <si>
    <t>0904331</t>
  </si>
  <si>
    <t>Advance Drive systems</t>
  </si>
  <si>
    <t>Mobile Robotics</t>
  </si>
  <si>
    <t>Special Topics In Mechatronics Engineering</t>
  </si>
  <si>
    <t>0908559</t>
  </si>
  <si>
    <t>0908500</t>
  </si>
  <si>
    <t>0934445</t>
  </si>
  <si>
    <t>Air Conditioning (1)</t>
  </si>
  <si>
    <t>0904554</t>
  </si>
  <si>
    <t>Solar Energy</t>
  </si>
  <si>
    <t>0907520</t>
  </si>
  <si>
    <t xml:space="preserve">Information Security and Networks </t>
  </si>
  <si>
    <t>0917521</t>
  </si>
  <si>
    <t>Internet of Things</t>
  </si>
  <si>
    <t>090833+0908434</t>
  </si>
  <si>
    <t>Industrial Communication Systems &amp; Networks</t>
  </si>
  <si>
    <t>Mechatronics Department / Study Plan 2020</t>
  </si>
  <si>
    <t xml:space="preserve">                 Practical Training (0908500)</t>
  </si>
  <si>
    <t xml:space="preserve">                Student must pass 115 Cr.H</t>
  </si>
  <si>
    <t>Course Status</t>
  </si>
  <si>
    <t>Pass</t>
  </si>
  <si>
    <t>Fail</t>
  </si>
  <si>
    <t>Not Taken</t>
  </si>
  <si>
    <t>Passed Cr.H</t>
  </si>
  <si>
    <t>0301201</t>
  </si>
  <si>
    <t xml:space="preserve"> 0301102</t>
  </si>
  <si>
    <t>0301202</t>
  </si>
  <si>
    <t>0908447</t>
  </si>
  <si>
    <t>Available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</si>
</sst>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4" tint="0.39997558519241921"/>
      <name val="Arial"/>
      <family val="2"/>
    </font>
    <font>
      <b/>
      <sz val="4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b/>
      <sz val="12"/>
      <color theme="9" tint="0.59999389629810485"/>
      <name val="Arial"/>
      <family val="2"/>
    </font>
    <font>
      <b/>
      <sz val="12"/>
      <color theme="9" tint="0.39997558519241921"/>
      <name val="Arial"/>
      <family val="2"/>
    </font>
    <font>
      <b/>
      <sz val="12"/>
      <color theme="4" tint="0.59999389629810485"/>
      <name val="Arial"/>
      <family val="2"/>
    </font>
    <font>
      <b/>
      <sz val="12"/>
      <color theme="5" tint="0.59999389629810485"/>
      <name val="Arial"/>
      <family val="2"/>
    </font>
    <font>
      <sz val="11"/>
      <color theme="5" tint="0.59999389629810485"/>
      <name val="Calibri"/>
      <family val="2"/>
      <scheme val="minor"/>
    </font>
    <font>
      <b/>
      <sz val="12"/>
      <color theme="5" tint="-0.249977111117893"/>
      <name val="Arial"/>
      <family val="2"/>
    </font>
    <font>
      <sz val="11"/>
      <color theme="5" tint="-0.249977111117893"/>
      <name val="Calibri"/>
      <family val="2"/>
      <scheme val="minor"/>
    </font>
    <font>
      <b/>
      <sz val="12"/>
      <color theme="7" tint="0.59999389629810485"/>
      <name val="Arial"/>
      <family val="2"/>
    </font>
    <font>
      <sz val="11"/>
      <color theme="7" tint="0.59999389629810485"/>
      <name val="Calibri"/>
      <family val="2"/>
      <scheme val="minor"/>
    </font>
    <font>
      <b/>
      <sz val="12"/>
      <color theme="7" tint="0.39997558519241921"/>
      <name val="Arial"/>
      <family val="2"/>
    </font>
    <font>
      <sz val="11"/>
      <color theme="7" tint="0.39997558519241921"/>
      <name val="Calibri"/>
      <family val="2"/>
      <scheme val="minor"/>
    </font>
    <font>
      <b/>
      <sz val="12"/>
      <color theme="2" tint="-0.249977111117893"/>
      <name val="Arial"/>
      <family val="2"/>
    </font>
    <font>
      <sz val="11"/>
      <color theme="2" tint="-0.249977111117893"/>
      <name val="Calibri"/>
      <family val="2"/>
      <scheme val="minor"/>
    </font>
    <font>
      <b/>
      <sz val="12"/>
      <color theme="2" tint="-0.499984740745262"/>
      <name val="Arial"/>
      <family val="2"/>
    </font>
    <font>
      <sz val="11"/>
      <color theme="2" tint="-0.499984740745262"/>
      <name val="Calibri"/>
      <family val="2"/>
      <scheme val="minor"/>
    </font>
    <font>
      <b/>
      <sz val="22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B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rgb="FF00B050"/>
      </patternFill>
    </fill>
    <fill>
      <patternFill patternType="solid">
        <fgColor theme="5" tint="-0.249977111117893"/>
        <bgColor rgb="FF00B050"/>
      </patternFill>
    </fill>
    <fill>
      <patternFill patternType="solid">
        <fgColor theme="5" tint="0.59999389629810485"/>
        <bgColor rgb="FF00B050"/>
      </patternFill>
    </fill>
    <fill>
      <patternFill patternType="solid">
        <fgColor theme="7" tint="0.59999389629810485"/>
        <bgColor rgb="FF00B050"/>
      </patternFill>
    </fill>
    <fill>
      <patternFill patternType="solid">
        <fgColor theme="9" tint="0.39997558519241921"/>
        <bgColor rgb="FF00B050"/>
      </patternFill>
    </fill>
    <fill>
      <patternFill patternType="solid">
        <fgColor theme="2" tint="-0.249977111117893"/>
        <bgColor rgb="FF00B05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rgb="FF00B050"/>
      </patternFill>
    </fill>
    <fill>
      <patternFill patternType="solid">
        <fgColor theme="7" tint="0.39997558519241921"/>
        <bgColor rgb="FF00B050"/>
      </patternFill>
    </fill>
    <fill>
      <patternFill patternType="solid">
        <fgColor theme="2" tint="-0.499984740745262"/>
        <bgColor rgb="FF00B050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>
      <alignment horizontal="center" vertical="center"/>
    </xf>
    <xf numFmtId="49" fontId="1" fillId="5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  <protection locked="0"/>
    </xf>
    <xf numFmtId="49" fontId="1" fillId="4" borderId="0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/>
    </xf>
    <xf numFmtId="49" fontId="1" fillId="6" borderId="0" xfId="0" applyNumberFormat="1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 applyProtection="1">
      <alignment horizontal="center" vertical="center"/>
      <protection locked="0"/>
    </xf>
    <xf numFmtId="49" fontId="1" fillId="8" borderId="0" xfId="0" applyNumberFormat="1" applyFont="1" applyFill="1" applyBorder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Border="1" applyAlignment="1">
      <alignment horizontal="center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1" fillId="3" borderId="0" xfId="0" applyFont="1" applyFill="1"/>
    <xf numFmtId="0" fontId="12" fillId="8" borderId="0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3" fillId="10" borderId="0" xfId="0" applyFont="1" applyFill="1" applyBorder="1" applyAlignment="1" applyProtection="1">
      <alignment horizontal="center" vertical="center"/>
      <protection locked="0"/>
    </xf>
    <xf numFmtId="0" fontId="5" fillId="10" borderId="0" xfId="0" applyFon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 vertical="center"/>
    </xf>
    <xf numFmtId="49" fontId="1" fillId="10" borderId="0" xfId="0" applyNumberFormat="1" applyFont="1" applyFill="1" applyAlignment="1">
      <alignment horizontal="center" vertical="center"/>
    </xf>
    <xf numFmtId="49" fontId="1" fillId="9" borderId="0" xfId="0" applyNumberFormat="1" applyFont="1" applyFill="1" applyBorder="1" applyAlignment="1">
      <alignment horizontal="center" vertical="center"/>
    </xf>
    <xf numFmtId="49" fontId="1" fillId="9" borderId="0" xfId="0" applyNumberFormat="1" applyFont="1" applyFill="1" applyBorder="1" applyAlignment="1">
      <alignment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 wrapText="1"/>
    </xf>
    <xf numFmtId="0" fontId="1" fillId="9" borderId="0" xfId="0" applyFont="1" applyFill="1" applyBorder="1" applyAlignment="1">
      <alignment vertical="center"/>
    </xf>
    <xf numFmtId="0" fontId="1" fillId="9" borderId="0" xfId="0" applyFont="1" applyFill="1" applyAlignment="1">
      <alignment horizontal="center" vertical="center" wrapText="1"/>
    </xf>
    <xf numFmtId="0" fontId="1" fillId="9" borderId="2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/>
    </xf>
    <xf numFmtId="49" fontId="1" fillId="11" borderId="0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 wrapText="1"/>
    </xf>
    <xf numFmtId="0" fontId="1" fillId="11" borderId="0" xfId="0" applyFont="1" applyFill="1" applyBorder="1" applyAlignment="1">
      <alignment vertical="center"/>
    </xf>
    <xf numFmtId="0" fontId="1" fillId="11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1" borderId="0" xfId="0" applyFont="1" applyFill="1" applyBorder="1" applyAlignment="1">
      <alignment horizontal="center" vertical="center" wrapText="1"/>
    </xf>
    <xf numFmtId="49" fontId="1" fillId="12" borderId="0" xfId="0" applyNumberFormat="1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vertical="center"/>
    </xf>
    <xf numFmtId="0" fontId="1" fillId="11" borderId="2" xfId="0" applyFont="1" applyFill="1" applyBorder="1" applyAlignment="1">
      <alignment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/>
    </xf>
    <xf numFmtId="0" fontId="1" fillId="13" borderId="0" xfId="0" applyFont="1" applyFill="1" applyBorder="1" applyAlignment="1">
      <alignment horizontal="center" vertical="center"/>
    </xf>
    <xf numFmtId="49" fontId="1" fillId="13" borderId="0" xfId="0" applyNumberFormat="1" applyFont="1" applyFill="1" applyBorder="1" applyAlignment="1">
      <alignment horizontal="center" vertical="center"/>
    </xf>
    <xf numFmtId="49" fontId="1" fillId="13" borderId="0" xfId="0" applyNumberFormat="1" applyFont="1" applyFill="1" applyBorder="1" applyAlignment="1">
      <alignment horizontal="center"/>
    </xf>
    <xf numFmtId="0" fontId="4" fillId="13" borderId="0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vertical="top" wrapText="1"/>
    </xf>
    <xf numFmtId="49" fontId="1" fillId="14" borderId="0" xfId="0" applyNumberFormat="1" applyFont="1" applyFill="1" applyBorder="1" applyAlignment="1">
      <alignment horizontal="center" vertical="center"/>
    </xf>
    <xf numFmtId="49" fontId="1" fillId="14" borderId="0" xfId="0" applyNumberFormat="1" applyFont="1" applyFill="1" applyBorder="1" applyAlignment="1">
      <alignment horizontal="center" vertical="top" wrapText="1"/>
    </xf>
    <xf numFmtId="49" fontId="1" fillId="14" borderId="0" xfId="0" applyNumberFormat="1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1" fillId="14" borderId="2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49" fontId="1" fillId="7" borderId="0" xfId="0" applyNumberFormat="1" applyFont="1" applyFill="1" applyBorder="1" applyAlignment="1">
      <alignment horizontal="center" vertical="center"/>
    </xf>
    <xf numFmtId="0" fontId="13" fillId="10" borderId="0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/>
    </xf>
    <xf numFmtId="0" fontId="13" fillId="10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vertical="center"/>
    </xf>
    <xf numFmtId="0" fontId="17" fillId="1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11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13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14" borderId="0" xfId="0" applyFont="1" applyFill="1" applyBorder="1" applyAlignment="1">
      <alignment horizontal="center" vertical="center"/>
    </xf>
    <xf numFmtId="0" fontId="23" fillId="14" borderId="0" xfId="0" applyFont="1" applyFill="1" applyBorder="1" applyAlignment="1">
      <alignment vertical="top" wrapText="1"/>
    </xf>
    <xf numFmtId="0" fontId="23" fillId="14" borderId="0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19" fillId="11" borderId="0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49" fontId="1" fillId="15" borderId="0" xfId="0" applyNumberFormat="1" applyFont="1" applyFill="1" applyBorder="1" applyAlignment="1">
      <alignment horizontal="center" vertical="center"/>
    </xf>
    <xf numFmtId="49" fontId="1" fillId="17" borderId="0" xfId="0" applyNumberFormat="1" applyFont="1" applyFill="1" applyBorder="1" applyAlignment="1">
      <alignment horizontal="center" vertical="center"/>
    </xf>
    <xf numFmtId="49" fontId="1" fillId="12" borderId="0" xfId="0" applyNumberFormat="1" applyFont="1" applyFill="1" applyBorder="1" applyAlignment="1">
      <alignment vertical="center" wrapText="1"/>
    </xf>
    <xf numFmtId="0" fontId="3" fillId="10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49" fontId="3" fillId="8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10" borderId="0" xfId="0" applyNumberFormat="1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49" fontId="3" fillId="9" borderId="0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49" fontId="3" fillId="11" borderId="0" xfId="0" applyNumberFormat="1" applyFont="1" applyFill="1" applyBorder="1" applyAlignment="1">
      <alignment horizontal="center" vertical="center"/>
    </xf>
    <xf numFmtId="0" fontId="3" fillId="13" borderId="0" xfId="0" applyFont="1" applyFill="1" applyBorder="1" applyAlignment="1">
      <alignment horizontal="center" vertical="center"/>
    </xf>
    <xf numFmtId="49" fontId="3" fillId="13" borderId="0" xfId="0" applyNumberFormat="1" applyFont="1" applyFill="1" applyBorder="1" applyAlignment="1">
      <alignment horizontal="center" vertical="center"/>
    </xf>
    <xf numFmtId="0" fontId="3" fillId="14" borderId="0" xfId="0" applyFont="1" applyFill="1" applyBorder="1" applyAlignment="1">
      <alignment horizontal="center" vertical="center"/>
    </xf>
    <xf numFmtId="49" fontId="3" fillId="14" borderId="0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3" fillId="12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/>
      <protection locked="0"/>
    </xf>
    <xf numFmtId="0" fontId="3" fillId="12" borderId="0" xfId="0" applyFont="1" applyFill="1" applyBorder="1" applyAlignment="1" applyProtection="1">
      <alignment vertical="center"/>
      <protection locked="0"/>
    </xf>
    <xf numFmtId="0" fontId="3" fillId="12" borderId="0" xfId="0" applyFont="1" applyFill="1" applyBorder="1" applyAlignment="1">
      <alignment vertical="center"/>
    </xf>
    <xf numFmtId="0" fontId="3" fillId="12" borderId="0" xfId="0" applyFont="1" applyFill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49" fontId="1" fillId="11" borderId="0" xfId="0" applyNumberFormat="1" applyFont="1" applyFill="1" applyBorder="1" applyAlignment="1">
      <alignment horizontal="center" vertical="center"/>
    </xf>
    <xf numFmtId="0" fontId="19" fillId="11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1" fillId="15" borderId="0" xfId="0" applyNumberFormat="1" applyFont="1" applyFill="1" applyBorder="1" applyAlignment="1">
      <alignment horizontal="center"/>
    </xf>
    <xf numFmtId="49" fontId="1" fillId="19" borderId="0" xfId="0" applyNumberFormat="1" applyFont="1" applyFill="1" applyBorder="1" applyAlignment="1">
      <alignment horizontal="center" vertical="center"/>
    </xf>
    <xf numFmtId="49" fontId="1" fillId="11" borderId="0" xfId="0" applyNumberFormat="1" applyFont="1" applyFill="1" applyBorder="1" applyAlignment="1">
      <alignment horizontal="center" vertical="center"/>
    </xf>
    <xf numFmtId="0" fontId="19" fillId="11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3" fillId="8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12" borderId="0" xfId="0" applyFont="1" applyFill="1" applyBorder="1" applyAlignment="1" applyProtection="1">
      <alignment horizontal="center" vertical="center"/>
      <protection locked="0"/>
    </xf>
    <xf numFmtId="0" fontId="3" fillId="13" borderId="0" xfId="0" applyFont="1" applyFill="1" applyBorder="1" applyAlignment="1" applyProtection="1">
      <alignment horizontal="center" vertical="center"/>
      <protection locked="0"/>
    </xf>
    <xf numFmtId="49" fontId="1" fillId="20" borderId="0" xfId="0" applyNumberFormat="1" applyFont="1" applyFill="1" applyBorder="1" applyAlignment="1">
      <alignment horizontal="center" vertical="center"/>
    </xf>
    <xf numFmtId="0" fontId="1" fillId="20" borderId="0" xfId="0" applyFont="1" applyFill="1" applyBorder="1" applyAlignment="1">
      <alignment horizontal="center" vertical="center" wrapText="1"/>
    </xf>
    <xf numFmtId="0" fontId="3" fillId="14" borderId="0" xfId="0" applyFont="1" applyFill="1" applyBorder="1" applyAlignment="1" applyProtection="1">
      <alignment horizontal="center" vertical="center"/>
      <protection locked="0"/>
    </xf>
    <xf numFmtId="0" fontId="3" fillId="21" borderId="0" xfId="0" applyFont="1" applyFill="1" applyBorder="1" applyAlignment="1">
      <alignment horizontal="center" vertical="center"/>
    </xf>
    <xf numFmtId="0" fontId="1" fillId="21" borderId="0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0" fillId="21" borderId="0" xfId="0" applyFill="1" applyAlignment="1">
      <alignment horizontal="center"/>
    </xf>
    <xf numFmtId="0" fontId="1" fillId="21" borderId="1" xfId="0" applyFont="1" applyFill="1" applyBorder="1" applyAlignment="1">
      <alignment horizontal="center"/>
    </xf>
    <xf numFmtId="49" fontId="3" fillId="21" borderId="0" xfId="0" applyNumberFormat="1" applyFont="1" applyFill="1" applyBorder="1" applyAlignment="1">
      <alignment horizontal="center" vertical="center"/>
    </xf>
    <xf numFmtId="49" fontId="1" fillId="21" borderId="0" xfId="0" applyNumberFormat="1" applyFont="1" applyFill="1" applyBorder="1" applyAlignment="1">
      <alignment horizontal="center" vertical="center"/>
    </xf>
    <xf numFmtId="49" fontId="0" fillId="21" borderId="0" xfId="0" applyNumberFormat="1" applyFill="1" applyAlignment="1">
      <alignment horizontal="center"/>
    </xf>
    <xf numFmtId="49" fontId="1" fillId="21" borderId="0" xfId="0" applyNumberFormat="1" applyFont="1" applyFill="1" applyBorder="1" applyAlignment="1">
      <alignment horizontal="center"/>
    </xf>
    <xf numFmtId="0" fontId="1" fillId="21" borderId="0" xfId="0" applyFont="1" applyFill="1" applyBorder="1" applyAlignment="1">
      <alignment horizontal="center" vertical="center" wrapText="1"/>
    </xf>
    <xf numFmtId="0" fontId="1" fillId="21" borderId="0" xfId="0" applyFont="1" applyFill="1" applyBorder="1" applyAlignment="1">
      <alignment horizontal="center"/>
    </xf>
    <xf numFmtId="49" fontId="7" fillId="21" borderId="5" xfId="0" applyNumberFormat="1" applyFont="1" applyFill="1" applyBorder="1" applyAlignment="1">
      <alignment horizontal="center" vertical="center" wrapText="1"/>
    </xf>
    <xf numFmtId="49" fontId="3" fillId="21" borderId="2" xfId="0" applyNumberFormat="1" applyFont="1" applyFill="1" applyBorder="1" applyAlignment="1">
      <alignment horizontal="center" vertical="center"/>
    </xf>
    <xf numFmtId="49" fontId="1" fillId="21" borderId="2" xfId="0" applyNumberFormat="1" applyFont="1" applyFill="1" applyBorder="1" applyAlignment="1">
      <alignment horizontal="center" vertical="center"/>
    </xf>
    <xf numFmtId="49" fontId="1" fillId="21" borderId="2" xfId="0" applyNumberFormat="1" applyFont="1" applyFill="1" applyBorder="1" applyAlignment="1">
      <alignment horizontal="center" vertical="center"/>
    </xf>
    <xf numFmtId="49" fontId="1" fillId="22" borderId="0" xfId="0" applyNumberFormat="1" applyFont="1" applyFill="1" applyBorder="1" applyAlignment="1">
      <alignment horizontal="center"/>
    </xf>
    <xf numFmtId="0" fontId="1" fillId="22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Border="1" applyAlignment="1" applyProtection="1">
      <alignment horizontal="center" vertical="center"/>
      <protection locked="0"/>
    </xf>
    <xf numFmtId="0" fontId="1" fillId="16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 applyProtection="1">
      <alignment horizontal="center"/>
      <protection locked="0"/>
    </xf>
    <xf numFmtId="49" fontId="1" fillId="16" borderId="0" xfId="0" applyNumberFormat="1" applyFont="1" applyFill="1" applyBorder="1" applyAlignment="1">
      <alignment horizontal="center" vertical="center"/>
    </xf>
    <xf numFmtId="0" fontId="3" fillId="9" borderId="0" xfId="0" applyFont="1" applyFill="1" applyBorder="1" applyAlignment="1" applyProtection="1">
      <alignment horizontal="center" vertical="center"/>
      <protection locked="0"/>
    </xf>
    <xf numFmtId="0" fontId="19" fillId="11" borderId="0" xfId="0" applyFont="1" applyFill="1" applyBorder="1" applyAlignment="1">
      <alignment horizontal="center" vertical="center"/>
    </xf>
    <xf numFmtId="49" fontId="1" fillId="15" borderId="0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 wrapText="1"/>
    </xf>
    <xf numFmtId="49" fontId="1" fillId="7" borderId="0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" fillId="21" borderId="0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49" fontId="1" fillId="21" borderId="2" xfId="0" applyNumberFormat="1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49" fontId="1" fillId="21" borderId="0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12" borderId="0" xfId="0" applyFont="1" applyFill="1" applyBorder="1" applyAlignment="1" applyProtection="1">
      <alignment horizontal="center" vertical="center"/>
      <protection locked="0"/>
    </xf>
    <xf numFmtId="49" fontId="1" fillId="17" borderId="0" xfId="0" applyNumberFormat="1" applyFont="1" applyFill="1" applyBorder="1" applyAlignment="1">
      <alignment horizontal="center"/>
    </xf>
    <xf numFmtId="49" fontId="1" fillId="16" borderId="0" xfId="0" applyNumberFormat="1" applyFont="1" applyFill="1" applyBorder="1" applyAlignment="1">
      <alignment horizontal="center"/>
    </xf>
    <xf numFmtId="49" fontId="1" fillId="18" borderId="0" xfId="0" applyNumberFormat="1" applyFont="1" applyFill="1" applyBorder="1" applyAlignment="1">
      <alignment horizontal="center" vertical="center"/>
    </xf>
    <xf numFmtId="49" fontId="1" fillId="12" borderId="0" xfId="0" applyNumberFormat="1" applyFont="1" applyFill="1" applyBorder="1" applyAlignment="1">
      <alignment horizontal="center" vertical="center"/>
    </xf>
    <xf numFmtId="49" fontId="1" fillId="18" borderId="0" xfId="0" applyNumberFormat="1" applyFont="1" applyFill="1" applyBorder="1" applyAlignment="1">
      <alignment horizontal="center"/>
    </xf>
    <xf numFmtId="49" fontId="1" fillId="23" borderId="0" xfId="0" applyNumberFormat="1" applyFont="1" applyFill="1" applyBorder="1" applyAlignment="1">
      <alignment horizontal="center"/>
    </xf>
    <xf numFmtId="0" fontId="1" fillId="23" borderId="0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 applyProtection="1">
      <alignment horizontal="center"/>
      <protection locked="0"/>
    </xf>
    <xf numFmtId="49" fontId="1" fillId="23" borderId="0" xfId="0" applyNumberFormat="1" applyFont="1" applyFill="1" applyBorder="1" applyAlignment="1">
      <alignment horizontal="center" vertical="center"/>
    </xf>
    <xf numFmtId="49" fontId="1" fillId="24" borderId="0" xfId="0" applyNumberFormat="1" applyFont="1" applyFill="1" applyBorder="1" applyAlignment="1">
      <alignment horizontal="center" vertical="center"/>
    </xf>
    <xf numFmtId="0" fontId="1" fillId="24" borderId="0" xfId="0" applyFont="1" applyFill="1" applyBorder="1" applyAlignment="1">
      <alignment horizontal="center" vertical="center" wrapText="1"/>
    </xf>
    <xf numFmtId="0" fontId="1" fillId="2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 applyProtection="1">
      <alignment horizontal="center" vertical="center"/>
      <protection locked="0"/>
    </xf>
    <xf numFmtId="49" fontId="1" fillId="24" borderId="0" xfId="0" applyNumberFormat="1" applyFont="1" applyFill="1" applyBorder="1" applyAlignment="1">
      <alignment horizontal="center"/>
    </xf>
    <xf numFmtId="49" fontId="1" fillId="19" borderId="0" xfId="0" applyNumberFormat="1" applyFont="1" applyFill="1" applyBorder="1" applyAlignment="1">
      <alignment horizontal="center"/>
    </xf>
    <xf numFmtId="49" fontId="1" fillId="22" borderId="0" xfId="0" applyNumberFormat="1" applyFont="1" applyFill="1" applyBorder="1" applyAlignment="1">
      <alignment horizontal="center" vertical="center"/>
    </xf>
    <xf numFmtId="0" fontId="3" fillId="10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9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 applyProtection="1">
      <alignment horizontal="center" vertical="center"/>
    </xf>
    <xf numFmtId="0" fontId="1" fillId="23" borderId="2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11" borderId="0" xfId="0" applyFont="1" applyFill="1" applyBorder="1" applyAlignment="1" applyProtection="1">
      <alignment horizontal="center"/>
    </xf>
    <xf numFmtId="0" fontId="0" fillId="2" borderId="0" xfId="0" applyNumberFormat="1" applyFill="1" applyBorder="1" applyAlignment="1">
      <alignment horizontal="center"/>
    </xf>
    <xf numFmtId="0" fontId="1" fillId="5" borderId="0" xfId="0" applyNumberFormat="1" applyFont="1" applyFill="1" applyBorder="1" applyAlignment="1" applyProtection="1">
      <alignment horizontal="left" vertical="center"/>
    </xf>
    <xf numFmtId="0" fontId="10" fillId="5" borderId="0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horizontal="center" vertical="center"/>
    </xf>
    <xf numFmtId="0" fontId="3" fillId="5" borderId="0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center" vertical="center"/>
    </xf>
    <xf numFmtId="0" fontId="1" fillId="19" borderId="2" xfId="0" applyFont="1" applyFill="1" applyBorder="1" applyAlignment="1">
      <alignment horizontal="center" vertical="center" wrapText="1"/>
    </xf>
    <xf numFmtId="0" fontId="2" fillId="25" borderId="3" xfId="0" applyFont="1" applyFill="1" applyBorder="1" applyAlignment="1">
      <alignment horizontal="center" vertical="center" wrapText="1"/>
    </xf>
    <xf numFmtId="0" fontId="3" fillId="25" borderId="3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 applyProtection="1">
      <alignment horizontal="left" vertical="center"/>
    </xf>
    <xf numFmtId="0" fontId="5" fillId="8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</xf>
    <xf numFmtId="0" fontId="1" fillId="10" borderId="0" xfId="0" applyFont="1" applyFill="1" applyBorder="1" applyAlignment="1" applyProtection="1">
      <alignment horizontal="left" vertical="center"/>
    </xf>
    <xf numFmtId="0" fontId="3" fillId="10" borderId="0" xfId="0" applyFont="1" applyFill="1" applyBorder="1" applyAlignment="1" applyProtection="1">
      <alignment horizontal="center" vertical="center"/>
    </xf>
    <xf numFmtId="0" fontId="5" fillId="10" borderId="0" xfId="0" applyFont="1" applyFill="1" applyBorder="1" applyAlignment="1" applyProtection="1">
      <alignment horizontal="center" vertical="center"/>
    </xf>
    <xf numFmtId="0" fontId="13" fillId="10" borderId="0" xfId="0" applyFont="1" applyFill="1" applyBorder="1" applyAlignment="1" applyProtection="1">
      <alignment horizontal="center" vertical="center"/>
    </xf>
    <xf numFmtId="0" fontId="5" fillId="10" borderId="0" xfId="0" applyFont="1" applyFill="1" applyBorder="1" applyAlignment="1" applyProtection="1">
      <alignment horizontal="center"/>
    </xf>
    <xf numFmtId="0" fontId="5" fillId="10" borderId="0" xfId="0" applyFont="1" applyFill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left" vertical="center"/>
    </xf>
    <xf numFmtId="0" fontId="15" fillId="9" borderId="0" xfId="0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 vertical="center"/>
    </xf>
    <xf numFmtId="0" fontId="15" fillId="9" borderId="0" xfId="0" applyFont="1" applyFill="1" applyBorder="1" applyAlignment="1" applyProtection="1">
      <alignment vertical="center"/>
    </xf>
    <xf numFmtId="0" fontId="3" fillId="12" borderId="0" xfId="0" applyFont="1" applyFill="1" applyBorder="1" applyAlignment="1" applyProtection="1">
      <alignment horizontal="left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vertical="center"/>
    </xf>
    <xf numFmtId="0" fontId="17" fillId="12" borderId="0" xfId="0" applyFont="1" applyFill="1" applyBorder="1" applyAlignment="1" applyProtection="1">
      <alignment horizontal="center" vertical="center"/>
    </xf>
    <xf numFmtId="0" fontId="3" fillId="12" borderId="0" xfId="0" applyFont="1" applyFill="1" applyAlignment="1" applyProtection="1">
      <alignment horizontal="center" vertical="center"/>
    </xf>
    <xf numFmtId="49" fontId="3" fillId="12" borderId="9" xfId="0" applyNumberFormat="1" applyFont="1" applyFill="1" applyBorder="1" applyAlignment="1">
      <alignment horizontal="center" vertical="center"/>
    </xf>
    <xf numFmtId="0" fontId="17" fillId="12" borderId="0" xfId="0" applyNumberFormat="1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vertical="center" wrapText="1"/>
    </xf>
    <xf numFmtId="0" fontId="1" fillId="12" borderId="2" xfId="0" applyFont="1" applyFill="1" applyBorder="1" applyAlignment="1">
      <alignment vertical="center"/>
    </xf>
    <xf numFmtId="0" fontId="2" fillId="12" borderId="2" xfId="0" applyFont="1" applyFill="1" applyBorder="1" applyAlignment="1">
      <alignment vertical="center"/>
    </xf>
    <xf numFmtId="0" fontId="3" fillId="10" borderId="7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/>
    <xf numFmtId="0" fontId="2" fillId="10" borderId="2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 applyProtection="1">
      <alignment horizontal="left" vertical="center"/>
    </xf>
    <xf numFmtId="0" fontId="19" fillId="11" borderId="0" xfId="0" applyFont="1" applyFill="1" applyBorder="1" applyAlignment="1" applyProtection="1">
      <alignment horizontal="center" vertical="center"/>
    </xf>
    <xf numFmtId="0" fontId="3" fillId="11" borderId="0" xfId="0" applyFont="1" applyFill="1" applyBorder="1" applyAlignment="1">
      <alignment vertical="center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3" fillId="13" borderId="0" xfId="0" applyFont="1" applyFill="1" applyBorder="1" applyAlignment="1" applyProtection="1">
      <alignment horizontal="left" vertical="center"/>
    </xf>
    <xf numFmtId="0" fontId="3" fillId="13" borderId="0" xfId="0" applyFont="1" applyFill="1" applyBorder="1" applyAlignment="1" applyProtection="1">
      <alignment horizontal="center" vertical="center"/>
    </xf>
    <xf numFmtId="0" fontId="21" fillId="13" borderId="0" xfId="0" applyFont="1" applyFill="1" applyBorder="1" applyAlignment="1" applyProtection="1">
      <alignment horizontal="center" vertical="center"/>
    </xf>
    <xf numFmtId="0" fontId="3" fillId="14" borderId="0" xfId="0" applyFont="1" applyFill="1" applyBorder="1" applyAlignment="1" applyProtection="1">
      <alignment horizontal="left" vertical="center"/>
    </xf>
    <xf numFmtId="0" fontId="23" fillId="14" borderId="0" xfId="0" applyFont="1" applyFill="1" applyBorder="1" applyAlignment="1" applyProtection="1">
      <alignment horizontal="center" vertical="center"/>
    </xf>
    <xf numFmtId="0" fontId="3" fillId="14" borderId="0" xfId="0" applyFont="1" applyFill="1" applyBorder="1" applyAlignment="1" applyProtection="1">
      <alignment horizontal="center" vertical="center"/>
    </xf>
    <xf numFmtId="0" fontId="23" fillId="14" borderId="0" xfId="0" applyFont="1" applyFill="1" applyBorder="1" applyAlignment="1" applyProtection="1">
      <alignment vertical="top" wrapText="1"/>
    </xf>
    <xf numFmtId="0" fontId="23" fillId="14" borderId="0" xfId="0" applyFont="1" applyFill="1" applyBorder="1" applyAlignment="1" applyProtection="1">
      <alignment horizontal="center"/>
    </xf>
    <xf numFmtId="0" fontId="1" fillId="21" borderId="1" xfId="0" applyFont="1" applyFill="1" applyBorder="1" applyAlignment="1">
      <alignment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3" fillId="25" borderId="4" xfId="0" applyNumberFormat="1" applyFont="1" applyFill="1" applyBorder="1" applyAlignment="1" applyProtection="1">
      <alignment horizontal="center" vertical="center"/>
    </xf>
    <xf numFmtId="0" fontId="3" fillId="25" borderId="5" xfId="0" applyNumberFormat="1" applyFont="1" applyFill="1" applyBorder="1" applyAlignment="1" applyProtection="1">
      <alignment horizontal="center" vertical="center"/>
    </xf>
    <xf numFmtId="49" fontId="1" fillId="11" borderId="0" xfId="0" applyNumberFormat="1" applyFont="1" applyFill="1" applyBorder="1" applyAlignment="1">
      <alignment horizontal="center" vertical="center"/>
    </xf>
    <xf numFmtId="49" fontId="1" fillId="11" borderId="2" xfId="0" applyNumberFormat="1" applyFont="1" applyFill="1" applyBorder="1" applyAlignment="1">
      <alignment horizontal="center" vertical="center"/>
    </xf>
    <xf numFmtId="49" fontId="1" fillId="21" borderId="2" xfId="0" applyNumberFormat="1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49" fontId="1" fillId="21" borderId="0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" fillId="11" borderId="0" xfId="0" applyFont="1" applyFill="1" applyBorder="1" applyAlignment="1" applyProtection="1">
      <alignment horizontal="center" vertical="center"/>
      <protection locked="0"/>
    </xf>
    <xf numFmtId="0" fontId="3" fillId="11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5" borderId="3" xfId="0" applyNumberFormat="1" applyFont="1" applyFill="1" applyBorder="1" applyAlignment="1" applyProtection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9" fillId="11" borderId="0" xfId="0" applyFont="1" applyFill="1" applyBorder="1" applyAlignment="1">
      <alignment horizontal="center" vertical="center"/>
    </xf>
    <xf numFmtId="49" fontId="1" fillId="15" borderId="0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49" fontId="1" fillId="7" borderId="0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9" fontId="1" fillId="12" borderId="8" xfId="0" applyNumberFormat="1" applyFont="1" applyFill="1" applyBorder="1" applyAlignment="1">
      <alignment horizontal="center" vertical="center"/>
    </xf>
    <xf numFmtId="49" fontId="1" fillId="12" borderId="1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21" borderId="3" xfId="0" applyFont="1" applyFill="1" applyBorder="1" applyAlignment="1">
      <alignment horizontal="center" vertical="center" wrapText="1"/>
    </xf>
    <xf numFmtId="0" fontId="7" fillId="21" borderId="4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21" borderId="0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left" vertical="center"/>
    </xf>
    <xf numFmtId="0" fontId="3" fillId="9" borderId="9" xfId="0" applyFont="1" applyFill="1" applyBorder="1" applyAlignment="1">
      <alignment horizontal="left" vertical="center"/>
    </xf>
    <xf numFmtId="0" fontId="3" fillId="9" borderId="0" xfId="0" applyFont="1" applyFill="1" applyBorder="1" applyAlignment="1">
      <alignment horizontal="left" vertical="center"/>
    </xf>
    <xf numFmtId="49" fontId="1" fillId="16" borderId="0" xfId="0" applyNumberFormat="1" applyFont="1" applyFill="1" applyBorder="1" applyAlignment="1">
      <alignment horizontal="center" vertical="center"/>
    </xf>
    <xf numFmtId="0" fontId="3" fillId="9" borderId="0" xfId="0" applyFont="1" applyFill="1" applyBorder="1" applyAlignment="1" applyProtection="1">
      <alignment horizontal="center" vertical="center"/>
      <protection locked="0"/>
    </xf>
    <xf numFmtId="49" fontId="1" fillId="18" borderId="0" xfId="0" applyNumberFormat="1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left" vertical="center"/>
    </xf>
    <xf numFmtId="0" fontId="3" fillId="13" borderId="0" xfId="0" applyFont="1" applyFill="1" applyBorder="1" applyAlignment="1">
      <alignment horizontal="left" vertical="center"/>
    </xf>
    <xf numFmtId="0" fontId="3" fillId="14" borderId="9" xfId="0" applyFont="1" applyFill="1" applyBorder="1" applyAlignment="1">
      <alignment horizontal="left" vertical="center"/>
    </xf>
    <xf numFmtId="0" fontId="3" fillId="14" borderId="0" xfId="0" applyFont="1" applyFill="1" applyBorder="1" applyAlignment="1">
      <alignment horizontal="left" vertical="center"/>
    </xf>
    <xf numFmtId="0" fontId="1" fillId="18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3" fillId="8" borderId="0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12" borderId="0" xfId="0" applyFont="1" applyFill="1" applyBorder="1" applyAlignment="1" applyProtection="1">
      <alignment horizontal="center" vertical="center"/>
      <protection locked="0"/>
    </xf>
    <xf numFmtId="0" fontId="3" fillId="12" borderId="9" xfId="0" applyFont="1" applyFill="1" applyBorder="1" applyAlignment="1">
      <alignment horizontal="left" vertical="center"/>
    </xf>
    <xf numFmtId="0" fontId="3" fillId="12" borderId="0" xfId="0" applyFont="1" applyFill="1" applyBorder="1" applyAlignment="1">
      <alignment horizontal="left" vertical="center"/>
    </xf>
    <xf numFmtId="0" fontId="3" fillId="11" borderId="9" xfId="0" applyFont="1" applyFill="1" applyBorder="1" applyAlignment="1">
      <alignment horizontal="left" vertical="center"/>
    </xf>
    <xf numFmtId="0" fontId="3" fillId="11" borderId="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center" vertical="center"/>
    </xf>
    <xf numFmtId="49" fontId="1" fillId="12" borderId="0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 wrapText="1"/>
    </xf>
    <xf numFmtId="0" fontId="3" fillId="25" borderId="3" xfId="0" applyFont="1" applyFill="1" applyBorder="1" applyAlignment="1" applyProtection="1">
      <alignment horizontal="center" vertical="center" wrapText="1"/>
    </xf>
    <xf numFmtId="0" fontId="3" fillId="25" borderId="4" xfId="0" applyFont="1" applyFill="1" applyBorder="1" applyAlignment="1" applyProtection="1">
      <alignment horizontal="center" vertical="center" wrapText="1"/>
    </xf>
    <xf numFmtId="0" fontId="3" fillId="25" borderId="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263">
    <dxf>
      <fill>
        <patternFill>
          <bgColor theme="9" tint="0.79998168889431442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8168889431442"/>
        </patternFill>
      </fill>
    </dxf>
    <dxf>
      <fill>
        <patternFill patternType="darkDown">
          <fgColor rgb="FFFFFF00"/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8168889431442"/>
        </patternFill>
      </fill>
    </dxf>
    <dxf>
      <fill>
        <patternFill patternType="darkDown">
          <fgColor rgb="FFFFFF00"/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8168889431442"/>
        </patternFill>
      </fill>
    </dxf>
    <dxf>
      <fill>
        <patternFill patternType="darkDown">
          <fgColor rgb="FFFFFF00"/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8168889431442"/>
        </patternFill>
      </fill>
    </dxf>
    <dxf>
      <fill>
        <patternFill patternType="darkDown">
          <fgColor rgb="FFFFFF00"/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8168889431442"/>
        </patternFill>
      </fill>
    </dxf>
    <dxf>
      <fill>
        <patternFill patternType="darkDown">
          <fgColor rgb="FFFFFF00"/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8168889431442"/>
        </patternFill>
      </fill>
    </dxf>
    <dxf>
      <fill>
        <patternFill patternType="darkDown">
          <fgColor rgb="FFFFFF00"/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8168889431442"/>
        </patternFill>
      </fill>
    </dxf>
    <dxf>
      <fill>
        <patternFill patternType="darkDown">
          <fgColor rgb="FFFFFF00"/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8168889431442"/>
        </patternFill>
      </fill>
    </dxf>
    <dxf>
      <fill>
        <patternFill patternType="darkDown">
          <fgColor rgb="FFFFFF00"/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8168889431442"/>
        </patternFill>
      </fill>
    </dxf>
    <dxf>
      <fill>
        <patternFill patternType="darkDown">
          <fgColor rgb="FFFFFF00"/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8168889431442"/>
        </patternFill>
      </fill>
    </dxf>
    <dxf>
      <fill>
        <patternFill patternType="darkDown">
          <fgColor rgb="FFFFFF00"/>
          <bgColor theme="9" tint="0.79998168889431442"/>
        </patternFill>
      </fill>
    </dxf>
    <dxf>
      <fill>
        <patternFill patternType="lightHorizontal">
          <fgColor rgb="FF00B050"/>
          <bgColor theme="9" tint="0.79998168889431442"/>
        </patternFill>
      </fill>
    </dxf>
    <dxf>
      <fill>
        <patternFill patternType="darkDown">
          <fgColor rgb="FFFF0000"/>
          <bgColor theme="9" tint="0.79995117038483843"/>
        </patternFill>
      </fill>
    </dxf>
    <dxf>
      <fill>
        <patternFill patternType="darkDown">
          <fgColor rgb="FFFFFF00"/>
          <bgColor theme="9" tint="0.79995117038483843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9525</xdr:colOff>
      <xdr:row>0</xdr:row>
      <xdr:rowOff>981075</xdr:rowOff>
    </xdr:from>
    <xdr:to>
      <xdr:col>40</xdr:col>
      <xdr:colOff>0</xdr:colOff>
      <xdr:row>2</xdr:row>
      <xdr:rowOff>66675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C0F174A-BBAB-46EE-9299-C3A84CBB97D6}"/>
            </a:ext>
          </a:extLst>
        </xdr:cNvPr>
        <xdr:cNvSpPr/>
      </xdr:nvSpPr>
      <xdr:spPr>
        <a:xfrm>
          <a:off x="36995100" y="981075"/>
          <a:ext cx="118110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Suggested Cr.H</a:t>
          </a:r>
        </a:p>
      </xdr:txBody>
    </xdr:sp>
    <xdr:clientData/>
  </xdr:twoCellAnchor>
  <xdr:twoCellAnchor>
    <xdr:from>
      <xdr:col>13</xdr:col>
      <xdr:colOff>913605</xdr:colOff>
      <xdr:row>29</xdr:row>
      <xdr:rowOff>257175</xdr:rowOff>
    </xdr:from>
    <xdr:to>
      <xdr:col>16</xdr:col>
      <xdr:colOff>227805</xdr:colOff>
      <xdr:row>30</xdr:row>
      <xdr:rowOff>371475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3F4A766C-6797-488F-AB72-66CB40220560}"/>
            </a:ext>
          </a:extLst>
        </xdr:cNvPr>
        <xdr:cNvSpPr/>
      </xdr:nvSpPr>
      <xdr:spPr>
        <a:xfrm>
          <a:off x="12375355" y="9861550"/>
          <a:ext cx="2362200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Engineering Measurements and Signal Processing</a:t>
          </a:r>
        </a:p>
      </xdr:txBody>
    </xdr:sp>
    <xdr:clientData/>
  </xdr:twoCellAnchor>
  <xdr:twoCellAnchor>
    <xdr:from>
      <xdr:col>13</xdr:col>
      <xdr:colOff>447675</xdr:colOff>
      <xdr:row>11</xdr:row>
      <xdr:rowOff>247650</xdr:rowOff>
    </xdr:from>
    <xdr:to>
      <xdr:col>25</xdr:col>
      <xdr:colOff>485775</xdr:colOff>
      <xdr:row>19</xdr:row>
      <xdr:rowOff>38100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6C71480A-103A-4E0D-A6BD-BDD8361AF31D}"/>
            </a:ext>
          </a:extLst>
        </xdr:cNvPr>
        <xdr:cNvGrpSpPr/>
      </xdr:nvGrpSpPr>
      <xdr:grpSpPr>
        <a:xfrm>
          <a:off x="11896725" y="4505325"/>
          <a:ext cx="10058400" cy="2076450"/>
          <a:chOff x="9696450" y="2590800"/>
          <a:chExt cx="9372600" cy="1314450"/>
        </a:xfrm>
      </xdr:grpSpPr>
      <xdr:grpSp>
        <xdr:nvGrpSpPr>
          <xdr:cNvPr id="230" name="Group 229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GrpSpPr/>
        </xdr:nvGrpSpPr>
        <xdr:grpSpPr>
          <a:xfrm>
            <a:off x="9696450" y="2600325"/>
            <a:ext cx="8448675" cy="1304925"/>
            <a:chOff x="8749393" y="-347247"/>
            <a:chExt cx="5061857" cy="2447642"/>
          </a:xfrm>
        </xdr:grpSpPr>
        <xdr:cxnSp macro="">
          <xdr:nvCxnSpPr>
            <xdr:cNvPr id="219" name="Straight Arrow Connector 218">
              <a:extLst>
                <a:ext uri="{FF2B5EF4-FFF2-40B4-BE49-F238E27FC236}">
                  <a16:creationId xmlns:a16="http://schemas.microsoft.com/office/drawing/2014/main" id="{00000000-0008-0000-0000-0000DB000000}"/>
                </a:ext>
              </a:extLst>
            </xdr:cNvPr>
            <xdr:cNvCxnSpPr/>
          </xdr:nvCxnSpPr>
          <xdr:spPr>
            <a:xfrm flipV="1">
              <a:off x="8749393" y="367393"/>
              <a:ext cx="0" cy="1733002"/>
            </a:xfrm>
            <a:prstGeom prst="straightConnector1">
              <a:avLst/>
            </a:prstGeom>
            <a:ln w="28575">
              <a:solidFill>
                <a:sysClr val="windowText" lastClr="000000"/>
              </a:solidFill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5" name="Straight Connector 224">
              <a:extLst>
                <a:ext uri="{FF2B5EF4-FFF2-40B4-BE49-F238E27FC236}">
                  <a16:creationId xmlns:a16="http://schemas.microsoft.com/office/drawing/2014/main" id="{00000000-0008-0000-0000-0000E1000000}"/>
                </a:ext>
              </a:extLst>
            </xdr:cNvPr>
            <xdr:cNvCxnSpPr/>
          </xdr:nvCxnSpPr>
          <xdr:spPr>
            <a:xfrm>
              <a:off x="8749393" y="394607"/>
              <a:ext cx="5061857" cy="0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9" name="Straight Connector 228">
              <a:extLst>
                <a:ext uri="{FF2B5EF4-FFF2-40B4-BE49-F238E27FC236}">
                  <a16:creationId xmlns:a16="http://schemas.microsoft.com/office/drawing/2014/main" id="{00000000-0008-0000-0000-0000E5000000}"/>
                </a:ext>
              </a:extLst>
            </xdr:cNvPr>
            <xdr:cNvCxnSpPr/>
          </xdr:nvCxnSpPr>
          <xdr:spPr>
            <a:xfrm flipV="1">
              <a:off x="13811250" y="-347247"/>
              <a:ext cx="0" cy="741855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6E077C8B-7D1B-464E-9950-8788B9B669F8}"/>
              </a:ext>
            </a:extLst>
          </xdr:cNvPr>
          <xdr:cNvCxnSpPr/>
        </xdr:nvCxnSpPr>
        <xdr:spPr>
          <a:xfrm>
            <a:off x="18145125" y="2590800"/>
            <a:ext cx="923925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599468</xdr:colOff>
      <xdr:row>11</xdr:row>
      <xdr:rowOff>0</xdr:rowOff>
    </xdr:from>
    <xdr:to>
      <xdr:col>5</xdr:col>
      <xdr:colOff>599468</xdr:colOff>
      <xdr:row>14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381018" y="3876675"/>
          <a:ext cx="0" cy="47625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789586</xdr:colOff>
      <xdr:row>10</xdr:row>
      <xdr:rowOff>485775</xdr:rowOff>
    </xdr:from>
    <xdr:to>
      <xdr:col>8</xdr:col>
      <xdr:colOff>800100</xdr:colOff>
      <xdr:row>14</xdr:row>
      <xdr:rowOff>95250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514236" y="3867150"/>
          <a:ext cx="10514" cy="48577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598902</xdr:colOff>
      <xdr:row>30</xdr:row>
      <xdr:rowOff>361950</xdr:rowOff>
    </xdr:from>
    <xdr:to>
      <xdr:col>5</xdr:col>
      <xdr:colOff>598902</xdr:colOff>
      <xdr:row>31</xdr:row>
      <xdr:rowOff>247650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094577" y="6896100"/>
          <a:ext cx="0" cy="2667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595645</xdr:colOff>
      <xdr:row>36</xdr:row>
      <xdr:rowOff>47625</xdr:rowOff>
    </xdr:from>
    <xdr:to>
      <xdr:col>5</xdr:col>
      <xdr:colOff>602870</xdr:colOff>
      <xdr:row>43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4100845" y="9134475"/>
          <a:ext cx="7225" cy="149542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664105</xdr:colOff>
      <xdr:row>6</xdr:row>
      <xdr:rowOff>15875</xdr:rowOff>
    </xdr:from>
    <xdr:to>
      <xdr:col>18</xdr:col>
      <xdr:colOff>669396</xdr:colOff>
      <xdr:row>6</xdr:row>
      <xdr:rowOff>333375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9263819" y="805089"/>
          <a:ext cx="5291" cy="3175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672353</xdr:colOff>
      <xdr:row>16</xdr:row>
      <xdr:rowOff>40822</xdr:rowOff>
    </xdr:from>
    <xdr:to>
      <xdr:col>18</xdr:col>
      <xdr:colOff>680357</xdr:colOff>
      <xdr:row>16</xdr:row>
      <xdr:rowOff>353786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/>
      </xdr:nvCxnSpPr>
      <xdr:spPr>
        <a:xfrm>
          <a:off x="11612496" y="2354036"/>
          <a:ext cx="8004" cy="312964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680357</xdr:colOff>
      <xdr:row>21</xdr:row>
      <xdr:rowOff>25854</xdr:rowOff>
    </xdr:from>
    <xdr:to>
      <xdr:col>18</xdr:col>
      <xdr:colOff>680357</xdr:colOff>
      <xdr:row>24</xdr:row>
      <xdr:rowOff>104775</xdr:rowOff>
    </xdr:to>
    <xdr:cxnSp macro="">
      <xdr:nvCxnSpPr>
        <xdr:cNvPr id="97" name="Straight Arrow Connector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CxnSpPr/>
      </xdr:nvCxnSpPr>
      <xdr:spPr>
        <a:xfrm>
          <a:off x="14243957" y="4655004"/>
          <a:ext cx="0" cy="459921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661147</xdr:colOff>
      <xdr:row>30</xdr:row>
      <xdr:rowOff>268941</xdr:rowOff>
    </xdr:from>
    <xdr:to>
      <xdr:col>18</xdr:col>
      <xdr:colOff>664572</xdr:colOff>
      <xdr:row>31</xdr:row>
      <xdr:rowOff>161925</xdr:rowOff>
    </xdr:to>
    <xdr:cxnSp macro="">
      <xdr:nvCxnSpPr>
        <xdr:cNvPr id="99" name="Straight Arrow Connector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/>
      </xdr:nvCxnSpPr>
      <xdr:spPr>
        <a:xfrm>
          <a:off x="14224747" y="6803091"/>
          <a:ext cx="3425" cy="273984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680357</xdr:colOff>
      <xdr:row>36</xdr:row>
      <xdr:rowOff>40822</xdr:rowOff>
    </xdr:from>
    <xdr:to>
      <xdr:col>18</xdr:col>
      <xdr:colOff>680357</xdr:colOff>
      <xdr:row>37</xdr:row>
      <xdr:rowOff>238125</xdr:rowOff>
    </xdr:to>
    <xdr:cxnSp macro="">
      <xdr:nvCxnSpPr>
        <xdr:cNvPr id="101" name="Straight Arrow Connector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/>
      </xdr:nvCxnSpPr>
      <xdr:spPr>
        <a:xfrm>
          <a:off x="16891907" y="11918497"/>
          <a:ext cx="0" cy="578303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653143</xdr:colOff>
      <xdr:row>6</xdr:row>
      <xdr:rowOff>159204</xdr:rowOff>
    </xdr:from>
    <xdr:to>
      <xdr:col>29</xdr:col>
      <xdr:colOff>895350</xdr:colOff>
      <xdr:row>14</xdr:row>
      <xdr:rowOff>114300</xdr:rowOff>
    </xdr:to>
    <xdr:grpSp>
      <xdr:nvGrpSpPr>
        <xdr:cNvPr id="117" name="Group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GrpSpPr/>
      </xdr:nvGrpSpPr>
      <xdr:grpSpPr>
        <a:xfrm>
          <a:off x="16864693" y="2778579"/>
          <a:ext cx="9433832" cy="2355396"/>
          <a:chOff x="8975912" y="521565"/>
          <a:chExt cx="3517829" cy="1131794"/>
        </a:xfrm>
      </xdr:grpSpPr>
      <xdr:cxnSp macro="">
        <xdr:nvCxnSpPr>
          <xdr:cNvPr id="114" name="Straight Connector 113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CxnSpPr/>
        </xdr:nvCxnSpPr>
        <xdr:spPr>
          <a:xfrm>
            <a:off x="8975912" y="526676"/>
            <a:ext cx="3517829" cy="11385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6" name="Straight Arrow Connector 115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CxnSpPr/>
        </xdr:nvCxnSpPr>
        <xdr:spPr>
          <a:xfrm flipH="1">
            <a:off x="12480017" y="521565"/>
            <a:ext cx="8201" cy="1131794"/>
          </a:xfrm>
          <a:prstGeom prst="straightConnector1">
            <a:avLst/>
          </a:prstGeom>
          <a:ln w="2857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945851</xdr:colOff>
      <xdr:row>16</xdr:row>
      <xdr:rowOff>27215</xdr:rowOff>
    </xdr:from>
    <xdr:to>
      <xdr:col>29</xdr:col>
      <xdr:colOff>945851</xdr:colOff>
      <xdr:row>19</xdr:row>
      <xdr:rowOff>95250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/>
      </xdr:nvCxnSpPr>
      <xdr:spPr>
        <a:xfrm>
          <a:off x="22910501" y="3513365"/>
          <a:ext cx="0" cy="44903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940248</xdr:colOff>
      <xdr:row>20</xdr:row>
      <xdr:rowOff>268941</xdr:rowOff>
    </xdr:from>
    <xdr:to>
      <xdr:col>29</xdr:col>
      <xdr:colOff>940248</xdr:colOff>
      <xdr:row>24</xdr:row>
      <xdr:rowOff>76200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CxnSpPr/>
      </xdr:nvCxnSpPr>
      <xdr:spPr>
        <a:xfrm>
          <a:off x="26343423" y="7193616"/>
          <a:ext cx="0" cy="950259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756395</xdr:colOff>
      <xdr:row>25</xdr:row>
      <xdr:rowOff>295275</xdr:rowOff>
    </xdr:from>
    <xdr:to>
      <xdr:col>14</xdr:col>
      <xdr:colOff>756395</xdr:colOff>
      <xdr:row>26</xdr:row>
      <xdr:rowOff>200025</xdr:rowOff>
    </xdr:to>
    <xdr:cxnSp macro="">
      <xdr:nvCxnSpPr>
        <xdr:cNvPr id="160" name="Straight Arrow Connector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/>
      </xdr:nvCxnSpPr>
      <xdr:spPr>
        <a:xfrm>
          <a:off x="11129120" y="5686425"/>
          <a:ext cx="0" cy="28575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644737</xdr:colOff>
      <xdr:row>31</xdr:row>
      <xdr:rowOff>1681</xdr:rowOff>
    </xdr:from>
    <xdr:to>
      <xdr:col>14</xdr:col>
      <xdr:colOff>644737</xdr:colOff>
      <xdr:row>34</xdr:row>
      <xdr:rowOff>104775</xdr:rowOff>
    </xdr:to>
    <xdr:cxnSp macro="">
      <xdr:nvCxnSpPr>
        <xdr:cNvPr id="164" name="Straight Arrow Connector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/>
      </xdr:nvCxnSpPr>
      <xdr:spPr>
        <a:xfrm>
          <a:off x="11017462" y="6916831"/>
          <a:ext cx="0" cy="484094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485776</xdr:colOff>
      <xdr:row>10</xdr:row>
      <xdr:rowOff>358775</xdr:rowOff>
    </xdr:from>
    <xdr:to>
      <xdr:col>25</xdr:col>
      <xdr:colOff>485777</xdr:colOff>
      <xdr:row>14</xdr:row>
      <xdr:rowOff>95250</xdr:rowOff>
    </xdr:to>
    <xdr:cxnSp macro="">
      <xdr:nvCxnSpPr>
        <xdr:cNvPr id="204" name="Straight Arrow Connector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/>
      </xdr:nvCxnSpPr>
      <xdr:spPr>
        <a:xfrm flipH="1">
          <a:off x="20688301" y="4121150"/>
          <a:ext cx="1" cy="99377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485776</xdr:colOff>
      <xdr:row>16</xdr:row>
      <xdr:rowOff>0</xdr:rowOff>
    </xdr:from>
    <xdr:to>
      <xdr:col>25</xdr:col>
      <xdr:colOff>485777</xdr:colOff>
      <xdr:row>19</xdr:row>
      <xdr:rowOff>23813</xdr:rowOff>
    </xdr:to>
    <xdr:cxnSp macro="">
      <xdr:nvCxnSpPr>
        <xdr:cNvPr id="205" name="Straight Arrow Connector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/>
      </xdr:nvCxnSpPr>
      <xdr:spPr>
        <a:xfrm flipH="1">
          <a:off x="20928807" y="5774531"/>
          <a:ext cx="1" cy="785813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485776</xdr:colOff>
      <xdr:row>20</xdr:row>
      <xdr:rowOff>374650</xdr:rowOff>
    </xdr:from>
    <xdr:to>
      <xdr:col>25</xdr:col>
      <xdr:colOff>485777</xdr:colOff>
      <xdr:row>21</xdr:row>
      <xdr:rowOff>171450</xdr:rowOff>
    </xdr:to>
    <xdr:cxnSp macro="">
      <xdr:nvCxnSpPr>
        <xdr:cNvPr id="206" name="Straight Arrow Connector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/>
      </xdr:nvCxnSpPr>
      <xdr:spPr>
        <a:xfrm flipH="1">
          <a:off x="19069051" y="4622800"/>
          <a:ext cx="1" cy="1778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485776</xdr:colOff>
      <xdr:row>26</xdr:row>
      <xdr:rowOff>47625</xdr:rowOff>
    </xdr:from>
    <xdr:to>
      <xdr:col>25</xdr:col>
      <xdr:colOff>485777</xdr:colOff>
      <xdr:row>29</xdr:row>
      <xdr:rowOff>76200</xdr:rowOff>
    </xdr:to>
    <xdr:cxnSp macro="">
      <xdr:nvCxnSpPr>
        <xdr:cNvPr id="207" name="Straight Arrow Connector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/>
      </xdr:nvCxnSpPr>
      <xdr:spPr>
        <a:xfrm flipH="1">
          <a:off x="19069051" y="5819775"/>
          <a:ext cx="1" cy="40957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476250</xdr:colOff>
      <xdr:row>36</xdr:row>
      <xdr:rowOff>47625</xdr:rowOff>
    </xdr:from>
    <xdr:to>
      <xdr:col>25</xdr:col>
      <xdr:colOff>476250</xdr:colOff>
      <xdr:row>39</xdr:row>
      <xdr:rowOff>123825</xdr:rowOff>
    </xdr:to>
    <xdr:cxnSp macro="">
      <xdr:nvCxnSpPr>
        <xdr:cNvPr id="209" name="Straight Arrow Connector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/>
      </xdr:nvCxnSpPr>
      <xdr:spPr>
        <a:xfrm>
          <a:off x="19059525" y="8105775"/>
          <a:ext cx="0" cy="4572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598716</xdr:colOff>
      <xdr:row>20</xdr:row>
      <xdr:rowOff>176891</xdr:rowOff>
    </xdr:from>
    <xdr:to>
      <xdr:col>29</xdr:col>
      <xdr:colOff>421823</xdr:colOff>
      <xdr:row>21</xdr:row>
      <xdr:rowOff>190498</xdr:rowOff>
    </xdr:to>
    <xdr:cxnSp macro="">
      <xdr:nvCxnSpPr>
        <xdr:cNvPr id="18" name="Elbow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rot="10800000" flipV="1">
          <a:off x="18968359" y="4422320"/>
          <a:ext cx="3211285" cy="394607"/>
        </a:xfrm>
        <a:prstGeom prst="bentConnector3">
          <a:avLst>
            <a:gd name="adj1" fmla="val 10350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666750</xdr:colOff>
      <xdr:row>11</xdr:row>
      <xdr:rowOff>27215</xdr:rowOff>
    </xdr:from>
    <xdr:to>
      <xdr:col>18</xdr:col>
      <xdr:colOff>666751</xdr:colOff>
      <xdr:row>12</xdr:row>
      <xdr:rowOff>0</xdr:rowOff>
    </xdr:to>
    <xdr:cxnSp macro="">
      <xdr:nvCxnSpPr>
        <xdr:cNvPr id="100" name="Straight Arrow Connector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/>
      </xdr:nvCxnSpPr>
      <xdr:spPr>
        <a:xfrm>
          <a:off x="11606893" y="1578429"/>
          <a:ext cx="1" cy="35378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15</xdr:row>
      <xdr:rowOff>108857</xdr:rowOff>
    </xdr:from>
    <xdr:to>
      <xdr:col>25</xdr:col>
      <xdr:colOff>342900</xdr:colOff>
      <xdr:row>21</xdr:row>
      <xdr:rowOff>257175</xdr:rowOff>
    </xdr:to>
    <xdr:cxnSp macro="">
      <xdr:nvCxnSpPr>
        <xdr:cNvPr id="33" name="Elbow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14925675" y="3214007"/>
          <a:ext cx="4000500" cy="1672318"/>
        </a:xfrm>
        <a:prstGeom prst="bentConnector3">
          <a:avLst>
            <a:gd name="adj1" fmla="val 50000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1347108</xdr:colOff>
      <xdr:row>20</xdr:row>
      <xdr:rowOff>176892</xdr:rowOff>
    </xdr:from>
    <xdr:to>
      <xdr:col>33</xdr:col>
      <xdr:colOff>789214</xdr:colOff>
      <xdr:row>29</xdr:row>
      <xdr:rowOff>76200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26750283" y="7101567"/>
          <a:ext cx="3423556" cy="2566308"/>
          <a:chOff x="12110357" y="2916813"/>
          <a:chExt cx="8831036" cy="1369437"/>
        </a:xfrm>
      </xdr:grpSpPr>
      <xdr:cxnSp macro="">
        <xdr:nvCxnSpPr>
          <xdr:cNvPr id="54" name="Straight Connector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12110357" y="2925536"/>
            <a:ext cx="3728357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Straight Connector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CxnSpPr/>
        </xdr:nvCxnSpPr>
        <xdr:spPr>
          <a:xfrm>
            <a:off x="15758238" y="2925536"/>
            <a:ext cx="5061855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Straight Arrow Connector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CxnSpPr/>
        </xdr:nvCxnSpPr>
        <xdr:spPr>
          <a:xfrm>
            <a:off x="20941393" y="2916813"/>
            <a:ext cx="0" cy="1369437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721179</xdr:colOff>
      <xdr:row>15</xdr:row>
      <xdr:rowOff>163286</xdr:rowOff>
    </xdr:from>
    <xdr:to>
      <xdr:col>16</xdr:col>
      <xdr:colOff>1524001</xdr:colOff>
      <xdr:row>22</xdr:row>
      <xdr:rowOff>0</xdr:rowOff>
    </xdr:to>
    <xdr:grpSp>
      <xdr:nvGrpSpPr>
        <xdr:cNvPr id="88" name="Group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GrpSpPr/>
      </xdr:nvGrpSpPr>
      <xdr:grpSpPr>
        <a:xfrm>
          <a:off x="13294179" y="5563961"/>
          <a:ext cx="2736397" cy="2122714"/>
          <a:chOff x="6300107" y="2095500"/>
          <a:chExt cx="2109107" cy="1360714"/>
        </a:xfrm>
      </xdr:grpSpPr>
      <xdr:cxnSp macro="">
        <xdr:nvCxnSpPr>
          <xdr:cNvPr id="83" name="Straight Connector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CxnSpPr/>
        </xdr:nvCxnSpPr>
        <xdr:spPr>
          <a:xfrm flipH="1">
            <a:off x="6300107" y="2109107"/>
            <a:ext cx="2109107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Straight Arrow Connector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CxnSpPr/>
        </xdr:nvCxnSpPr>
        <xdr:spPr>
          <a:xfrm>
            <a:off x="6313714" y="2095500"/>
            <a:ext cx="0" cy="1360714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775607</xdr:colOff>
      <xdr:row>10</xdr:row>
      <xdr:rowOff>438150</xdr:rowOff>
    </xdr:from>
    <xdr:to>
      <xdr:col>8</xdr:col>
      <xdr:colOff>800099</xdr:colOff>
      <xdr:row>22</xdr:row>
      <xdr:rowOff>0</xdr:rowOff>
    </xdr:to>
    <xdr:grpSp>
      <xdr:nvGrpSpPr>
        <xdr:cNvPr id="139" name="Group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GrpSpPr/>
      </xdr:nvGrpSpPr>
      <xdr:grpSpPr>
        <a:xfrm>
          <a:off x="3852182" y="4200525"/>
          <a:ext cx="4091667" cy="3486150"/>
          <a:chOff x="6300108" y="2095500"/>
          <a:chExt cx="2177038" cy="1360714"/>
        </a:xfrm>
      </xdr:grpSpPr>
      <xdr:cxnSp macro="">
        <xdr:nvCxnSpPr>
          <xdr:cNvPr id="140" name="Straight Connector 13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CxnSpPr/>
        </xdr:nvCxnSpPr>
        <xdr:spPr>
          <a:xfrm flipH="1">
            <a:off x="6300108" y="2109107"/>
            <a:ext cx="2177038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" name="Straight Arrow Connector 140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CxnSpPr/>
        </xdr:nvCxnSpPr>
        <xdr:spPr>
          <a:xfrm>
            <a:off x="6313714" y="2095500"/>
            <a:ext cx="0" cy="1360714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775607</xdr:colOff>
      <xdr:row>25</xdr:row>
      <xdr:rowOff>367392</xdr:rowOff>
    </xdr:from>
    <xdr:to>
      <xdr:col>5</xdr:col>
      <xdr:colOff>390525</xdr:colOff>
      <xdr:row>31</xdr:row>
      <xdr:rowOff>380999</xdr:rowOff>
    </xdr:to>
    <xdr:grpSp>
      <xdr:nvGrpSpPr>
        <xdr:cNvPr id="104" name="Group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GrpSpPr/>
      </xdr:nvGrpSpPr>
      <xdr:grpSpPr>
        <a:xfrm>
          <a:off x="3852182" y="8816067"/>
          <a:ext cx="1481818" cy="1918607"/>
          <a:chOff x="2408464" y="3823607"/>
          <a:chExt cx="938893" cy="1238250"/>
        </a:xfrm>
      </xdr:grpSpPr>
      <xdr:cxnSp macro="">
        <xdr:nvCxnSpPr>
          <xdr:cNvPr id="96" name="Straight Connector 9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CxnSpPr/>
        </xdr:nvCxnSpPr>
        <xdr:spPr>
          <a:xfrm>
            <a:off x="2416050" y="3823607"/>
            <a:ext cx="0" cy="123825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3" name="Straight Arrow Connector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CxnSpPr/>
        </xdr:nvCxnSpPr>
        <xdr:spPr>
          <a:xfrm>
            <a:off x="2408464" y="5048250"/>
            <a:ext cx="938893" cy="0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501006</xdr:colOff>
      <xdr:row>15</xdr:row>
      <xdr:rowOff>294822</xdr:rowOff>
    </xdr:from>
    <xdr:to>
      <xdr:col>5</xdr:col>
      <xdr:colOff>511969</xdr:colOff>
      <xdr:row>27</xdr:row>
      <xdr:rowOff>325438</xdr:rowOff>
    </xdr:to>
    <xdr:cxnSp macro="">
      <xdr:nvCxnSpPr>
        <xdr:cNvPr id="106" name="Straight Arrow Connector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/>
      </xdr:nvCxnSpPr>
      <xdr:spPr>
        <a:xfrm>
          <a:off x="5390506" y="5724072"/>
          <a:ext cx="10963" cy="3840616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698651</xdr:colOff>
      <xdr:row>16</xdr:row>
      <xdr:rowOff>54429</xdr:rowOff>
    </xdr:from>
    <xdr:to>
      <xdr:col>8</xdr:col>
      <xdr:colOff>698651</xdr:colOff>
      <xdr:row>24</xdr:row>
      <xdr:rowOff>28575</xdr:rowOff>
    </xdr:to>
    <xdr:cxnSp macro="">
      <xdr:nvCxnSpPr>
        <xdr:cNvPr id="110" name="Straight Arrow Connector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/>
      </xdr:nvCxnSpPr>
      <xdr:spPr>
        <a:xfrm>
          <a:off x="6137426" y="4550229"/>
          <a:ext cx="0" cy="1498146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717701</xdr:colOff>
      <xdr:row>26</xdr:row>
      <xdr:rowOff>0</xdr:rowOff>
    </xdr:from>
    <xdr:to>
      <xdr:col>8</xdr:col>
      <xdr:colOff>717701</xdr:colOff>
      <xdr:row>31</xdr:row>
      <xdr:rowOff>367393</xdr:rowOff>
    </xdr:to>
    <xdr:cxnSp macro="">
      <xdr:nvCxnSpPr>
        <xdr:cNvPr id="156" name="Straight Arrow Connector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/>
      </xdr:nvCxnSpPr>
      <xdr:spPr>
        <a:xfrm>
          <a:off x="6185051" y="5791200"/>
          <a:ext cx="0" cy="1510393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12247</xdr:colOff>
      <xdr:row>48</xdr:row>
      <xdr:rowOff>176893</xdr:rowOff>
    </xdr:from>
    <xdr:to>
      <xdr:col>5</xdr:col>
      <xdr:colOff>292555</xdr:colOff>
      <xdr:row>48</xdr:row>
      <xdr:rowOff>183184</xdr:rowOff>
    </xdr:to>
    <xdr:cxnSp macro="">
      <xdr:nvCxnSpPr>
        <xdr:cNvPr id="157" name="Straight Arrow Connector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/>
      </xdr:nvCxnSpPr>
      <xdr:spPr>
        <a:xfrm flipH="1" flipV="1">
          <a:off x="3507922" y="10902043"/>
          <a:ext cx="280308" cy="6291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598714</xdr:colOff>
      <xdr:row>39</xdr:row>
      <xdr:rowOff>216354</xdr:rowOff>
    </xdr:from>
    <xdr:to>
      <xdr:col>14</xdr:col>
      <xdr:colOff>495300</xdr:colOff>
      <xdr:row>39</xdr:row>
      <xdr:rowOff>229756</xdr:rowOff>
    </xdr:to>
    <xdr:cxnSp macro="">
      <xdr:nvCxnSpPr>
        <xdr:cNvPr id="115" name="Straight Arrow Connector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/>
      </xdr:nvCxnSpPr>
      <xdr:spPr>
        <a:xfrm>
          <a:off x="4094389" y="8655504"/>
          <a:ext cx="6773636" cy="13402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35</xdr:row>
      <xdr:rowOff>39459</xdr:rowOff>
    </xdr:from>
    <xdr:to>
      <xdr:col>7</xdr:col>
      <xdr:colOff>341540</xdr:colOff>
      <xdr:row>35</xdr:row>
      <xdr:rowOff>39459</xdr:rowOff>
    </xdr:to>
    <xdr:cxnSp macro="">
      <xdr:nvCxnSpPr>
        <xdr:cNvPr id="132" name="Straight Arrow Connector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/>
      </xdr:nvCxnSpPr>
      <xdr:spPr>
        <a:xfrm>
          <a:off x="5114925" y="7716609"/>
          <a:ext cx="19866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1309003</xdr:colOff>
      <xdr:row>35</xdr:row>
      <xdr:rowOff>186418</xdr:rowOff>
    </xdr:from>
    <xdr:to>
      <xdr:col>16</xdr:col>
      <xdr:colOff>204105</xdr:colOff>
      <xdr:row>35</xdr:row>
      <xdr:rowOff>186418</xdr:rowOff>
    </xdr:to>
    <xdr:cxnSp macro="">
      <xdr:nvCxnSpPr>
        <xdr:cNvPr id="169" name="Straight Arrow Connector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/>
      </xdr:nvCxnSpPr>
      <xdr:spPr>
        <a:xfrm>
          <a:off x="9051467" y="5166632"/>
          <a:ext cx="555174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54430</xdr:colOff>
      <xdr:row>35</xdr:row>
      <xdr:rowOff>190503</xdr:rowOff>
    </xdr:from>
    <xdr:to>
      <xdr:col>25</xdr:col>
      <xdr:colOff>85725</xdr:colOff>
      <xdr:row>35</xdr:row>
      <xdr:rowOff>190503</xdr:rowOff>
    </xdr:to>
    <xdr:cxnSp macro="">
      <xdr:nvCxnSpPr>
        <xdr:cNvPr id="175" name="Straight Arrow Connector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/>
      </xdr:nvCxnSpPr>
      <xdr:spPr>
        <a:xfrm flipH="1">
          <a:off x="20371255" y="11687178"/>
          <a:ext cx="1183820" cy="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1338942</xdr:colOff>
      <xdr:row>40</xdr:row>
      <xdr:rowOff>12928</xdr:rowOff>
    </xdr:from>
    <xdr:to>
      <xdr:col>33</xdr:col>
      <xdr:colOff>95250</xdr:colOff>
      <xdr:row>40</xdr:row>
      <xdr:rowOff>16248</xdr:rowOff>
    </xdr:to>
    <xdr:cxnSp macro="">
      <xdr:nvCxnSpPr>
        <xdr:cNvPr id="200" name="Straight Arrow Connector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/>
        </xdr:cNvCxnSpPr>
      </xdr:nvCxnSpPr>
      <xdr:spPr>
        <a:xfrm>
          <a:off x="25083406" y="9837285"/>
          <a:ext cx="457201" cy="3320"/>
        </a:xfrm>
        <a:prstGeom prst="straightConnector1">
          <a:avLst/>
        </a:prstGeom>
        <a:ln w="28575">
          <a:solidFill>
            <a:schemeClr val="tx1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1183821</xdr:colOff>
      <xdr:row>5</xdr:row>
      <xdr:rowOff>190500</xdr:rowOff>
    </xdr:from>
    <xdr:to>
      <xdr:col>20</xdr:col>
      <xdr:colOff>27214</xdr:colOff>
      <xdr:row>5</xdr:row>
      <xdr:rowOff>190500</xdr:rowOff>
    </xdr:to>
    <xdr:cxnSp macro="">
      <xdr:nvCxnSpPr>
        <xdr:cNvPr id="224" name="Straight Arrow Connector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/>
      </xdr:nvCxnSpPr>
      <xdr:spPr>
        <a:xfrm>
          <a:off x="10776857" y="598714"/>
          <a:ext cx="353786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1279071</xdr:colOff>
      <xdr:row>10</xdr:row>
      <xdr:rowOff>206829</xdr:rowOff>
    </xdr:from>
    <xdr:to>
      <xdr:col>20</xdr:col>
      <xdr:colOff>2722</xdr:colOff>
      <xdr:row>10</xdr:row>
      <xdr:rowOff>206829</xdr:rowOff>
    </xdr:to>
    <xdr:cxnSp macro="">
      <xdr:nvCxnSpPr>
        <xdr:cNvPr id="226" name="Straight Arrow Connector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/>
      </xdr:nvCxnSpPr>
      <xdr:spPr>
        <a:xfrm>
          <a:off x="10872107" y="1377043"/>
          <a:ext cx="234044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489858</xdr:colOff>
      <xdr:row>10</xdr:row>
      <xdr:rowOff>295275</xdr:rowOff>
    </xdr:from>
    <xdr:to>
      <xdr:col>10</xdr:col>
      <xdr:colOff>500062</xdr:colOff>
      <xdr:row>20</xdr:row>
      <xdr:rowOff>13607</xdr:rowOff>
    </xdr:to>
    <xdr:cxnSp macro="">
      <xdr:nvCxnSpPr>
        <xdr:cNvPr id="247" name="Straight Arrow Connector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stCxn id="28" idx="4"/>
        </xdr:cNvCxnSpPr>
      </xdr:nvCxnSpPr>
      <xdr:spPr>
        <a:xfrm flipH="1">
          <a:off x="7805058" y="2257425"/>
          <a:ext cx="10204" cy="2004332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695326</xdr:colOff>
      <xdr:row>10</xdr:row>
      <xdr:rowOff>190498</xdr:rowOff>
    </xdr:from>
    <xdr:to>
      <xdr:col>13</xdr:col>
      <xdr:colOff>1047750</xdr:colOff>
      <xdr:row>10</xdr:row>
      <xdr:rowOff>190498</xdr:rowOff>
    </xdr:to>
    <xdr:cxnSp macro="">
      <xdr:nvCxnSpPr>
        <xdr:cNvPr id="111" name="Straight Arrow Connector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/>
      </xdr:nvCxnSpPr>
      <xdr:spPr>
        <a:xfrm flipH="1">
          <a:off x="9944101" y="3952873"/>
          <a:ext cx="2552699" cy="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638176</xdr:colOff>
      <xdr:row>5</xdr:row>
      <xdr:rowOff>95249</xdr:rowOff>
    </xdr:from>
    <xdr:to>
      <xdr:col>14</xdr:col>
      <xdr:colOff>257176</xdr:colOff>
      <xdr:row>9</xdr:row>
      <xdr:rowOff>314324</xdr:rowOff>
    </xdr:to>
    <xdr:cxnSp macro="">
      <xdr:nvCxnSpPr>
        <xdr:cNvPr id="29" name="Connector: Elbow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rot="10800000" flipV="1">
          <a:off x="7953376" y="914399"/>
          <a:ext cx="2676525" cy="981075"/>
        </a:xfrm>
        <a:prstGeom prst="bentConnector3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489857</xdr:colOff>
      <xdr:row>7</xdr:row>
      <xdr:rowOff>11907</xdr:rowOff>
    </xdr:from>
    <xdr:to>
      <xdr:col>27</xdr:col>
      <xdr:colOff>938893</xdr:colOff>
      <xdr:row>17</xdr:row>
      <xdr:rowOff>247650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21959207" y="3012282"/>
          <a:ext cx="2001611" cy="3398043"/>
          <a:chOff x="18859500" y="2558143"/>
          <a:chExt cx="1564821" cy="1823357"/>
        </a:xfrm>
      </xdr:grpSpPr>
      <xdr:cxnSp macro="">
        <xdr:nvCxnSpPr>
          <xdr:cNvPr id="20" name="Straight Arrow Connector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>
            <a:off x="20424318" y="2558143"/>
            <a:ext cx="0" cy="1823357"/>
          </a:xfrm>
          <a:prstGeom prst="straightConnector1">
            <a:avLst/>
          </a:prstGeom>
          <a:ln w="2857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 flipH="1">
            <a:off x="18859500" y="2558143"/>
            <a:ext cx="1564821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1006928</xdr:colOff>
      <xdr:row>31</xdr:row>
      <xdr:rowOff>1</xdr:rowOff>
    </xdr:from>
    <xdr:to>
      <xdr:col>29</xdr:col>
      <xdr:colOff>581025</xdr:colOff>
      <xdr:row>35</xdr:row>
      <xdr:rowOff>123825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24028853" y="10353676"/>
          <a:ext cx="1955347" cy="1266824"/>
          <a:chOff x="20710071" y="6912429"/>
          <a:chExt cx="1564822" cy="1251857"/>
        </a:xfrm>
      </xdr:grpSpPr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>
            <a:off x="20723679" y="6912429"/>
            <a:ext cx="0" cy="123825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Arrow Connector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>
            <a:off x="20710071" y="8164286"/>
            <a:ext cx="1564822" cy="0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838200</xdr:colOff>
      <xdr:row>10</xdr:row>
      <xdr:rowOff>314325</xdr:rowOff>
    </xdr:from>
    <xdr:to>
      <xdr:col>31</xdr:col>
      <xdr:colOff>838200</xdr:colOff>
      <xdr:row>14</xdr:row>
      <xdr:rowOff>114300</xdr:rowOff>
    </xdr:to>
    <xdr:cxnSp macro="">
      <xdr:nvCxnSpPr>
        <xdr:cNvPr id="118" name="Straight Arrow Connector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CxnSpPr/>
      </xdr:nvCxnSpPr>
      <xdr:spPr>
        <a:xfrm>
          <a:off x="24545925" y="2276475"/>
          <a:ext cx="0" cy="56197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1514475</xdr:colOff>
      <xdr:row>35</xdr:row>
      <xdr:rowOff>9525</xdr:rowOff>
    </xdr:from>
    <xdr:to>
      <xdr:col>37</xdr:col>
      <xdr:colOff>600075</xdr:colOff>
      <xdr:row>35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B1E54A4-0AC6-4130-B6F5-7CC5DB5749C1}"/>
            </a:ext>
          </a:extLst>
        </xdr:cNvPr>
        <xdr:cNvCxnSpPr/>
      </xdr:nvCxnSpPr>
      <xdr:spPr>
        <a:xfrm>
          <a:off x="28670250" y="7686675"/>
          <a:ext cx="1209675" cy="952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2057399</xdr:colOff>
      <xdr:row>34</xdr:row>
      <xdr:rowOff>180975</xdr:rowOff>
    </xdr:from>
    <xdr:to>
      <xdr:col>37</xdr:col>
      <xdr:colOff>1066799</xdr:colOff>
      <xdr:row>35</xdr:row>
      <xdr:rowOff>47625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7525013-0B6E-4786-8769-41D2BFD70172}"/>
            </a:ext>
          </a:extLst>
        </xdr:cNvPr>
        <xdr:cNvSpPr/>
      </xdr:nvSpPr>
      <xdr:spPr>
        <a:xfrm>
          <a:off x="33394649" y="11296650"/>
          <a:ext cx="158115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Pre-Requisite</a:t>
          </a: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00"/>
        </a:p>
      </xdr:txBody>
    </xdr:sp>
    <xdr:clientData/>
  </xdr:twoCellAnchor>
  <xdr:twoCellAnchor>
    <xdr:from>
      <xdr:col>35</xdr:col>
      <xdr:colOff>38100</xdr:colOff>
      <xdr:row>34</xdr:row>
      <xdr:rowOff>0</xdr:rowOff>
    </xdr:from>
    <xdr:to>
      <xdr:col>35</xdr:col>
      <xdr:colOff>2114550</xdr:colOff>
      <xdr:row>35</xdr:row>
      <xdr:rowOff>371475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E26EFEE8-6F0E-43C4-B991-77C9E57A8CED}"/>
            </a:ext>
          </a:extLst>
        </xdr:cNvPr>
        <xdr:cNvSpPr/>
      </xdr:nvSpPr>
      <xdr:spPr>
        <a:xfrm>
          <a:off x="31375350" y="11115675"/>
          <a:ext cx="2076450" cy="752475"/>
        </a:xfrm>
        <a:prstGeom prst="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1504950</xdr:colOff>
      <xdr:row>14</xdr:row>
      <xdr:rowOff>95250</xdr:rowOff>
    </xdr:from>
    <xdr:to>
      <xdr:col>19</xdr:col>
      <xdr:colOff>57150</xdr:colOff>
      <xdr:row>14</xdr:row>
      <xdr:rowOff>140969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EF6DC6A9-512E-404B-B596-E5E9D2F1D36D}"/>
            </a:ext>
          </a:extLst>
        </xdr:cNvPr>
        <xdr:cNvSpPr/>
      </xdr:nvSpPr>
      <xdr:spPr>
        <a:xfrm>
          <a:off x="14982825" y="5114925"/>
          <a:ext cx="1619250" cy="4571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rgbClr val="00206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295274</xdr:colOff>
      <xdr:row>9</xdr:row>
      <xdr:rowOff>257175</xdr:rowOff>
    </xdr:from>
    <xdr:to>
      <xdr:col>10</xdr:col>
      <xdr:colOff>704849</xdr:colOff>
      <xdr:row>10</xdr:row>
      <xdr:rowOff>295275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4BEF2B29-8766-4697-9111-58F4BF3BC3E1}"/>
            </a:ext>
          </a:extLst>
        </xdr:cNvPr>
        <xdr:cNvSpPr/>
      </xdr:nvSpPr>
      <xdr:spPr>
        <a:xfrm>
          <a:off x="7610474" y="1838325"/>
          <a:ext cx="409575" cy="4191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+</a:t>
          </a:r>
        </a:p>
      </xdr:txBody>
    </xdr:sp>
    <xdr:clientData/>
  </xdr:twoCellAnchor>
  <xdr:twoCellAnchor>
    <xdr:from>
      <xdr:col>10</xdr:col>
      <xdr:colOff>485775</xdr:colOff>
      <xdr:row>5</xdr:row>
      <xdr:rowOff>361950</xdr:rowOff>
    </xdr:from>
    <xdr:to>
      <xdr:col>10</xdr:col>
      <xdr:colOff>485775</xdr:colOff>
      <xdr:row>9</xdr:row>
      <xdr:rowOff>219075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3BAFA62-C274-472A-BCAF-004F6ED02C96}"/>
            </a:ext>
          </a:extLst>
        </xdr:cNvPr>
        <xdr:cNvCxnSpPr/>
      </xdr:nvCxnSpPr>
      <xdr:spPr>
        <a:xfrm>
          <a:off x="7800975" y="1181100"/>
          <a:ext cx="0" cy="61912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</xdr:row>
      <xdr:rowOff>120650</xdr:rowOff>
    </xdr:from>
    <xdr:to>
      <xdr:col>25</xdr:col>
      <xdr:colOff>1200150</xdr:colOff>
      <xdr:row>6</xdr:row>
      <xdr:rowOff>206375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FCEB470-2483-4A86-ADBB-19D561F1D3E9}"/>
            </a:ext>
          </a:extLst>
        </xdr:cNvPr>
        <xdr:cNvSpPr/>
      </xdr:nvSpPr>
      <xdr:spPr>
        <a:xfrm>
          <a:off x="20307300" y="2755900"/>
          <a:ext cx="1450975" cy="857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rgbClr val="00206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409574</xdr:colOff>
      <xdr:row>31</xdr:row>
      <xdr:rowOff>247651</xdr:rowOff>
    </xdr:from>
    <xdr:to>
      <xdr:col>5</xdr:col>
      <xdr:colOff>707571</xdr:colOff>
      <xdr:row>32</xdr:row>
      <xdr:rowOff>323851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F83E45A8-E899-436D-AE3B-7A7A41215D39}"/>
            </a:ext>
          </a:extLst>
        </xdr:cNvPr>
        <xdr:cNvSpPr/>
      </xdr:nvSpPr>
      <xdr:spPr>
        <a:xfrm>
          <a:off x="5353049" y="10601326"/>
          <a:ext cx="297997" cy="4572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+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657225</xdr:colOff>
      <xdr:row>20</xdr:row>
      <xdr:rowOff>161925</xdr:rowOff>
    </xdr:from>
    <xdr:to>
      <xdr:col>31</xdr:col>
      <xdr:colOff>1000125</xdr:colOff>
      <xdr:row>20</xdr:row>
      <xdr:rowOff>219075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632F84D9-B283-4A52-B423-1676C6988AB1}"/>
            </a:ext>
          </a:extLst>
        </xdr:cNvPr>
        <xdr:cNvSpPr/>
      </xdr:nvSpPr>
      <xdr:spPr>
        <a:xfrm>
          <a:off x="24364950" y="4410075"/>
          <a:ext cx="342900" cy="571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rgbClr val="00206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781050</xdr:colOff>
      <xdr:row>21</xdr:row>
      <xdr:rowOff>161925</xdr:rowOff>
    </xdr:from>
    <xdr:to>
      <xdr:col>27</xdr:col>
      <xdr:colOff>1123950</xdr:colOff>
      <xdr:row>21</xdr:row>
      <xdr:rowOff>219075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4A31BEE8-203A-478D-948C-8A98F9EE8F00}"/>
            </a:ext>
          </a:extLst>
        </xdr:cNvPr>
        <xdr:cNvSpPr/>
      </xdr:nvSpPr>
      <xdr:spPr>
        <a:xfrm>
          <a:off x="20697825" y="4791075"/>
          <a:ext cx="342900" cy="571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00206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607218</xdr:colOff>
      <xdr:row>26</xdr:row>
      <xdr:rowOff>180975</xdr:rowOff>
    </xdr:from>
    <xdr:to>
      <xdr:col>14</xdr:col>
      <xdr:colOff>895350</xdr:colOff>
      <xdr:row>27</xdr:row>
      <xdr:rowOff>190500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CABE355C-4863-44ED-93C0-B7A113E40F73}"/>
            </a:ext>
          </a:extLst>
        </xdr:cNvPr>
        <xdr:cNvSpPr/>
      </xdr:nvSpPr>
      <xdr:spPr>
        <a:xfrm>
          <a:off x="12692062" y="9003506"/>
          <a:ext cx="288132" cy="390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+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904875</xdr:colOff>
      <xdr:row>25</xdr:row>
      <xdr:rowOff>190500</xdr:rowOff>
    </xdr:from>
    <xdr:to>
      <xdr:col>25</xdr:col>
      <xdr:colOff>57150</xdr:colOff>
      <xdr:row>26</xdr:row>
      <xdr:rowOff>323850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A5DE3D9D-7509-42CF-ACB9-699A1E438EB6}"/>
            </a:ext>
          </a:extLst>
        </xdr:cNvPr>
        <xdr:cNvGrpSpPr/>
      </xdr:nvGrpSpPr>
      <xdr:grpSpPr>
        <a:xfrm>
          <a:off x="13477875" y="8639175"/>
          <a:ext cx="8048625" cy="514350"/>
          <a:chOff x="11277600" y="5581650"/>
          <a:chExt cx="7591425" cy="514350"/>
        </a:xfrm>
      </xdr:grpSpPr>
      <xdr:cxnSp macro="">
        <xdr:nvCxnSpPr>
          <xdr:cNvPr id="53" name="Straight Connector 52">
            <a:extLst>
              <a:ext uri="{FF2B5EF4-FFF2-40B4-BE49-F238E27FC236}">
                <a16:creationId xmlns:a16="http://schemas.microsoft.com/office/drawing/2014/main" id="{04228EB7-D71C-441F-91B4-BE72729D1D43}"/>
              </a:ext>
            </a:extLst>
          </xdr:cNvPr>
          <xdr:cNvCxnSpPr/>
        </xdr:nvCxnSpPr>
        <xdr:spPr>
          <a:xfrm flipH="1">
            <a:off x="16468725" y="5600700"/>
            <a:ext cx="24003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Straight Connector 55">
            <a:extLst>
              <a:ext uri="{FF2B5EF4-FFF2-40B4-BE49-F238E27FC236}">
                <a16:creationId xmlns:a16="http://schemas.microsoft.com/office/drawing/2014/main" id="{1C542F72-798E-4B8B-BD89-4D48E0F671DB}"/>
              </a:ext>
            </a:extLst>
          </xdr:cNvPr>
          <xdr:cNvCxnSpPr/>
        </xdr:nvCxnSpPr>
        <xdr:spPr>
          <a:xfrm>
            <a:off x="16478250" y="5581650"/>
            <a:ext cx="0" cy="4953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Straight Connector 57">
            <a:extLst>
              <a:ext uri="{FF2B5EF4-FFF2-40B4-BE49-F238E27FC236}">
                <a16:creationId xmlns:a16="http://schemas.microsoft.com/office/drawing/2014/main" id="{C54DB143-753B-4745-A482-7B373D364EF8}"/>
              </a:ext>
            </a:extLst>
          </xdr:cNvPr>
          <xdr:cNvCxnSpPr/>
        </xdr:nvCxnSpPr>
        <xdr:spPr>
          <a:xfrm flipH="1">
            <a:off x="11277600" y="6096000"/>
            <a:ext cx="5210175" cy="0"/>
          </a:xfrm>
          <a:prstGeom prst="line">
            <a:avLst/>
          </a:prstGeom>
          <a:ln w="28575">
            <a:solidFill>
              <a:schemeClr val="tx1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1009650</xdr:colOff>
      <xdr:row>26</xdr:row>
      <xdr:rowOff>285750</xdr:rowOff>
    </xdr:from>
    <xdr:to>
      <xdr:col>16</xdr:col>
      <xdr:colOff>1352550</xdr:colOff>
      <xdr:row>26</xdr:row>
      <xdr:rowOff>342900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1F479EE4-EBDB-4D91-A0AC-70272731CB5B}"/>
            </a:ext>
          </a:extLst>
        </xdr:cNvPr>
        <xdr:cNvSpPr/>
      </xdr:nvSpPr>
      <xdr:spPr>
        <a:xfrm>
          <a:off x="13039725" y="6057900"/>
          <a:ext cx="342900" cy="57150"/>
        </a:xfrm>
        <a:prstGeom prst="rect">
          <a:avLst/>
        </a:prstGeom>
        <a:solidFill>
          <a:schemeClr val="accent2">
            <a:lumMod val="75000"/>
          </a:schemeClr>
        </a:solidFill>
        <a:ln>
          <a:solidFill>
            <a:srgbClr val="00206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485775</xdr:colOff>
      <xdr:row>26</xdr:row>
      <xdr:rowOff>285750</xdr:rowOff>
    </xdr:from>
    <xdr:to>
      <xdr:col>18</xdr:col>
      <xdr:colOff>828675</xdr:colOff>
      <xdr:row>26</xdr:row>
      <xdr:rowOff>342900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19407FB-010B-4063-A437-EECCC2386E71}"/>
            </a:ext>
          </a:extLst>
        </xdr:cNvPr>
        <xdr:cNvSpPr/>
      </xdr:nvSpPr>
      <xdr:spPr>
        <a:xfrm>
          <a:off x="14049375" y="6057900"/>
          <a:ext cx="342900" cy="57150"/>
        </a:xfrm>
        <a:prstGeom prst="rect">
          <a:avLst/>
        </a:prstGeom>
        <a:solidFill>
          <a:schemeClr val="accent2">
            <a:lumMod val="75000"/>
          </a:schemeClr>
        </a:solidFill>
        <a:ln>
          <a:solidFill>
            <a:srgbClr val="00206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1387929</xdr:colOff>
      <xdr:row>25</xdr:row>
      <xdr:rowOff>163286</xdr:rowOff>
    </xdr:from>
    <xdr:to>
      <xdr:col>18</xdr:col>
      <xdr:colOff>523875</xdr:colOff>
      <xdr:row>31</xdr:row>
      <xdr:rowOff>244929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3960929" y="8611961"/>
          <a:ext cx="2774496" cy="1986643"/>
          <a:chOff x="9307286" y="3619500"/>
          <a:chExt cx="2476500" cy="1224643"/>
        </a:xfrm>
      </xdr:grpSpPr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9307286" y="3619500"/>
            <a:ext cx="152400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10844893" y="3619500"/>
            <a:ext cx="0" cy="1211036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10844893" y="4844143"/>
            <a:ext cx="938893" cy="0"/>
          </a:xfrm>
          <a:prstGeom prst="straightConnector1">
            <a:avLst/>
          </a:prstGeom>
          <a:ln w="2857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663206</xdr:colOff>
      <xdr:row>26</xdr:row>
      <xdr:rowOff>66675</xdr:rowOff>
    </xdr:from>
    <xdr:to>
      <xdr:col>18</xdr:col>
      <xdr:colOff>663206</xdr:colOff>
      <xdr:row>29</xdr:row>
      <xdr:rowOff>95250</xdr:rowOff>
    </xdr:to>
    <xdr:cxnSp macro="">
      <xdr:nvCxnSpPr>
        <xdr:cNvPr id="98" name="Straight Arrow Connector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/>
      </xdr:nvCxnSpPr>
      <xdr:spPr>
        <a:xfrm>
          <a:off x="14226806" y="5838825"/>
          <a:ext cx="0" cy="40957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333375</xdr:colOff>
      <xdr:row>21</xdr:row>
      <xdr:rowOff>152400</xdr:rowOff>
    </xdr:from>
    <xdr:to>
      <xdr:col>25</xdr:col>
      <xdr:colOff>619125</xdr:colOff>
      <xdr:row>22</xdr:row>
      <xdr:rowOff>202406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31C91E70-707E-408E-B25A-EDAD7DFE56BD}"/>
            </a:ext>
          </a:extLst>
        </xdr:cNvPr>
        <xdr:cNvSpPr/>
      </xdr:nvSpPr>
      <xdr:spPr>
        <a:xfrm>
          <a:off x="20776406" y="7450931"/>
          <a:ext cx="285750" cy="4310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+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568325</xdr:colOff>
      <xdr:row>31</xdr:row>
      <xdr:rowOff>161925</xdr:rowOff>
    </xdr:from>
    <xdr:to>
      <xdr:col>18</xdr:col>
      <xdr:colOff>762000</xdr:colOff>
      <xdr:row>32</xdr:row>
      <xdr:rowOff>158750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3763D0D6-62A5-4C26-A4CF-110B9B9099EA}"/>
            </a:ext>
          </a:extLst>
        </xdr:cNvPr>
        <xdr:cNvSpPr/>
      </xdr:nvSpPr>
      <xdr:spPr>
        <a:xfrm>
          <a:off x="16792575" y="10528300"/>
          <a:ext cx="193675" cy="3778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+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1451881</xdr:colOff>
      <xdr:row>34</xdr:row>
      <xdr:rowOff>266700</xdr:rowOff>
    </xdr:from>
    <xdr:to>
      <xdr:col>8</xdr:col>
      <xdr:colOff>17689</xdr:colOff>
      <xdr:row>35</xdr:row>
      <xdr:rowOff>352425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F4712DE4-CF0E-458F-BA1F-A5C96E8DD4BF}"/>
            </a:ext>
          </a:extLst>
        </xdr:cNvPr>
        <xdr:cNvSpPr/>
      </xdr:nvSpPr>
      <xdr:spPr>
        <a:xfrm>
          <a:off x="4540702" y="11370129"/>
          <a:ext cx="2661558" cy="466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Microprocessors and Microcontrollers Applications</a:t>
          </a:r>
        </a:p>
      </xdr:txBody>
    </xdr:sp>
    <xdr:clientData/>
  </xdr:twoCellAnchor>
  <xdr:twoCellAnchor>
    <xdr:from>
      <xdr:col>7</xdr:col>
      <xdr:colOff>142875</xdr:colOff>
      <xdr:row>34</xdr:row>
      <xdr:rowOff>190499</xdr:rowOff>
    </xdr:from>
    <xdr:to>
      <xdr:col>10</xdr:col>
      <xdr:colOff>47625</xdr:colOff>
      <xdr:row>36</xdr:row>
      <xdr:rowOff>123825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5F25F88E-F809-4449-B7CF-F3EC4895786A}"/>
            </a:ext>
          </a:extLst>
        </xdr:cNvPr>
        <xdr:cNvSpPr/>
      </xdr:nvSpPr>
      <xdr:spPr>
        <a:xfrm>
          <a:off x="5114925" y="7486649"/>
          <a:ext cx="2247900" cy="695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Microprocessors and Microcontrollers Applications Lab*</a:t>
          </a:r>
          <a:endParaRPr lang="en-US" sz="11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809625</xdr:colOff>
      <xdr:row>24</xdr:row>
      <xdr:rowOff>142875</xdr:rowOff>
    </xdr:from>
    <xdr:to>
      <xdr:col>27</xdr:col>
      <xdr:colOff>1095375</xdr:colOff>
      <xdr:row>25</xdr:row>
      <xdr:rowOff>47625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D6F9A7B0-6F5C-4098-8988-0616C2D82234}"/>
            </a:ext>
          </a:extLst>
        </xdr:cNvPr>
        <xdr:cNvSpPr/>
      </xdr:nvSpPr>
      <xdr:spPr>
        <a:xfrm>
          <a:off x="20726400" y="5153025"/>
          <a:ext cx="2857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+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952500</xdr:colOff>
      <xdr:row>25</xdr:row>
      <xdr:rowOff>47625</xdr:rowOff>
    </xdr:from>
    <xdr:to>
      <xdr:col>27</xdr:col>
      <xdr:colOff>960120</xdr:colOff>
      <xdr:row>27</xdr:row>
      <xdr:rowOff>200025</xdr:rowOff>
    </xdr:to>
    <xdr:cxnSp macro="">
      <xdr:nvCxnSpPr>
        <xdr:cNvPr id="170" name="Straight Arrow Connector 169">
          <a:extLst>
            <a:ext uri="{FF2B5EF4-FFF2-40B4-BE49-F238E27FC236}">
              <a16:creationId xmlns:a16="http://schemas.microsoft.com/office/drawing/2014/main" id="{14AD80E3-253A-4EDC-9F83-62179D2548EA}"/>
            </a:ext>
          </a:extLst>
        </xdr:cNvPr>
        <xdr:cNvCxnSpPr>
          <a:stCxn id="167" idx="4"/>
        </xdr:cNvCxnSpPr>
      </xdr:nvCxnSpPr>
      <xdr:spPr>
        <a:xfrm>
          <a:off x="23974425" y="8496300"/>
          <a:ext cx="7620" cy="9144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742950</xdr:colOff>
      <xdr:row>35</xdr:row>
      <xdr:rowOff>257175</xdr:rowOff>
    </xdr:from>
    <xdr:to>
      <xdr:col>29</xdr:col>
      <xdr:colOff>742950</xdr:colOff>
      <xdr:row>37</xdr:row>
      <xdr:rowOff>180975</xdr:rowOff>
    </xdr:to>
    <xdr:cxnSp macro="">
      <xdr:nvCxnSpPr>
        <xdr:cNvPr id="171" name="Straight Arrow Connector 170">
          <a:extLst>
            <a:ext uri="{FF2B5EF4-FFF2-40B4-BE49-F238E27FC236}">
              <a16:creationId xmlns:a16="http://schemas.microsoft.com/office/drawing/2014/main" id="{609342C2-99C8-456B-988C-2235EB5E371D}"/>
            </a:ext>
          </a:extLst>
        </xdr:cNvPr>
        <xdr:cNvCxnSpPr/>
      </xdr:nvCxnSpPr>
      <xdr:spPr>
        <a:xfrm>
          <a:off x="26146125" y="11753850"/>
          <a:ext cx="0" cy="6858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600075</xdr:colOff>
      <xdr:row>34</xdr:row>
      <xdr:rowOff>352425</xdr:rowOff>
    </xdr:from>
    <xdr:to>
      <xdr:col>29</xdr:col>
      <xdr:colOff>885825</xdr:colOff>
      <xdr:row>35</xdr:row>
      <xdr:rowOff>257175</xdr:rowOff>
    </xdr:to>
    <xdr:sp macro="" textlink="">
      <xdr:nvSpPr>
        <xdr:cNvPr id="173" name="Oval 172">
          <a:extLst>
            <a:ext uri="{FF2B5EF4-FFF2-40B4-BE49-F238E27FC236}">
              <a16:creationId xmlns:a16="http://schemas.microsoft.com/office/drawing/2014/main" id="{913AF2BB-0A2B-4181-8D17-663CD76AD6AF}"/>
            </a:ext>
          </a:extLst>
        </xdr:cNvPr>
        <xdr:cNvSpPr/>
      </xdr:nvSpPr>
      <xdr:spPr>
        <a:xfrm>
          <a:off x="22564725" y="7648575"/>
          <a:ext cx="2857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+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73480</xdr:colOff>
      <xdr:row>21</xdr:row>
      <xdr:rowOff>152400</xdr:rowOff>
    </xdr:from>
    <xdr:to>
      <xdr:col>27</xdr:col>
      <xdr:colOff>198666</xdr:colOff>
      <xdr:row>21</xdr:row>
      <xdr:rowOff>209550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CB9B014A-E903-4986-AF91-5AAA1276EBE0}"/>
            </a:ext>
          </a:extLst>
        </xdr:cNvPr>
        <xdr:cNvSpPr/>
      </xdr:nvSpPr>
      <xdr:spPr>
        <a:xfrm>
          <a:off x="22538873" y="7445829"/>
          <a:ext cx="342900" cy="571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00206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1019175</xdr:colOff>
      <xdr:row>20</xdr:row>
      <xdr:rowOff>228600</xdr:rowOff>
    </xdr:from>
    <xdr:to>
      <xdr:col>27</xdr:col>
      <xdr:colOff>790575</xdr:colOff>
      <xdr:row>24</xdr:row>
      <xdr:rowOff>295275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E0968872-74DF-46A5-BD9C-3554DAD15808}"/>
            </a:ext>
          </a:extLst>
        </xdr:cNvPr>
        <xdr:cNvGrpSpPr/>
      </xdr:nvGrpSpPr>
      <xdr:grpSpPr>
        <a:xfrm>
          <a:off x="22488525" y="7153275"/>
          <a:ext cx="1323975" cy="1209675"/>
          <a:chOff x="19602450" y="4476750"/>
          <a:chExt cx="1038225" cy="895350"/>
        </a:xfrm>
      </xdr:grpSpPr>
      <xdr:cxnSp macro="">
        <xdr:nvCxnSpPr>
          <xdr:cNvPr id="87" name="Straight Connector 86">
            <a:extLst>
              <a:ext uri="{FF2B5EF4-FFF2-40B4-BE49-F238E27FC236}">
                <a16:creationId xmlns:a16="http://schemas.microsoft.com/office/drawing/2014/main" id="{5EEC231B-2209-444F-AD80-7CADE671ED2D}"/>
              </a:ext>
            </a:extLst>
          </xdr:cNvPr>
          <xdr:cNvCxnSpPr/>
        </xdr:nvCxnSpPr>
        <xdr:spPr>
          <a:xfrm>
            <a:off x="19602450" y="4476750"/>
            <a:ext cx="447675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Straight Connector 90">
            <a:extLst>
              <a:ext uri="{FF2B5EF4-FFF2-40B4-BE49-F238E27FC236}">
                <a16:creationId xmlns:a16="http://schemas.microsoft.com/office/drawing/2014/main" id="{B719A010-2334-4D92-86FF-7CA106D31FA0}"/>
              </a:ext>
            </a:extLst>
          </xdr:cNvPr>
          <xdr:cNvCxnSpPr/>
        </xdr:nvCxnSpPr>
        <xdr:spPr>
          <a:xfrm>
            <a:off x="20050125" y="4476750"/>
            <a:ext cx="0" cy="89535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3" name="Straight Arrow Connector 92">
            <a:extLst>
              <a:ext uri="{FF2B5EF4-FFF2-40B4-BE49-F238E27FC236}">
                <a16:creationId xmlns:a16="http://schemas.microsoft.com/office/drawing/2014/main" id="{E916E858-E003-4034-B0E0-8F339E42B1DC}"/>
              </a:ext>
            </a:extLst>
          </xdr:cNvPr>
          <xdr:cNvCxnSpPr/>
        </xdr:nvCxnSpPr>
        <xdr:spPr>
          <a:xfrm>
            <a:off x="20059650" y="5372100"/>
            <a:ext cx="581025" cy="0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938891</xdr:colOff>
      <xdr:row>20</xdr:row>
      <xdr:rowOff>285755</xdr:rowOff>
    </xdr:from>
    <xdr:to>
      <xdr:col>27</xdr:col>
      <xdr:colOff>938891</xdr:colOff>
      <xdr:row>24</xdr:row>
      <xdr:rowOff>142875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/>
      </xdr:nvCxnSpPr>
      <xdr:spPr>
        <a:xfrm>
          <a:off x="20855666" y="4533905"/>
          <a:ext cx="0" cy="61912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914400</xdr:colOff>
      <xdr:row>15</xdr:row>
      <xdr:rowOff>291347</xdr:rowOff>
    </xdr:from>
    <xdr:to>
      <xdr:col>31</xdr:col>
      <xdr:colOff>819150</xdr:colOff>
      <xdr:row>35</xdr:row>
      <xdr:rowOff>123813</xdr:rowOff>
    </xdr:to>
    <xdr:grpSp>
      <xdr:nvGrpSpPr>
        <xdr:cNvPr id="125" name="Group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GrpSpPr/>
      </xdr:nvGrpSpPr>
      <xdr:grpSpPr>
        <a:xfrm>
          <a:off x="26317575" y="5692022"/>
          <a:ext cx="2000250" cy="5928466"/>
          <a:chOff x="12248029" y="1815353"/>
          <a:chExt cx="1739278" cy="1065493"/>
        </a:xfrm>
      </xdr:grpSpPr>
      <xdr:cxnSp macro="">
        <xdr:nvCxnSpPr>
          <xdr:cNvPr id="122" name="Straight Connector 121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CxnSpPr/>
        </xdr:nvCxnSpPr>
        <xdr:spPr>
          <a:xfrm>
            <a:off x="13984941" y="1815353"/>
            <a:ext cx="0" cy="1064559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" name="Straight Arrow Connector 123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CxnSpPr/>
        </xdr:nvCxnSpPr>
        <xdr:spPr>
          <a:xfrm flipH="1">
            <a:off x="12248029" y="2880846"/>
            <a:ext cx="1739278" cy="0"/>
          </a:xfrm>
          <a:prstGeom prst="straightConnector1">
            <a:avLst/>
          </a:prstGeom>
          <a:ln w="2857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1228725</xdr:colOff>
      <xdr:row>34</xdr:row>
      <xdr:rowOff>285750</xdr:rowOff>
    </xdr:from>
    <xdr:to>
      <xdr:col>23</xdr:col>
      <xdr:colOff>66675</xdr:colOff>
      <xdr:row>36</xdr:row>
      <xdr:rowOff>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A9DC71AC-7AC1-4422-BC6A-6C29375F1940}"/>
            </a:ext>
          </a:extLst>
        </xdr:cNvPr>
        <xdr:cNvSpPr/>
      </xdr:nvSpPr>
      <xdr:spPr>
        <a:xfrm>
          <a:off x="19040475" y="11401425"/>
          <a:ext cx="1343025" cy="476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Control Systems Lab*</a:t>
          </a:r>
        </a:p>
      </xdr:txBody>
    </xdr:sp>
    <xdr:clientData/>
  </xdr:twoCellAnchor>
  <xdr:twoCellAnchor>
    <xdr:from>
      <xdr:col>25</xdr:col>
      <xdr:colOff>342901</xdr:colOff>
      <xdr:row>31</xdr:row>
      <xdr:rowOff>190500</xdr:rowOff>
    </xdr:from>
    <xdr:to>
      <xdr:col>25</xdr:col>
      <xdr:colOff>603251</xdr:colOff>
      <xdr:row>32</xdr:row>
      <xdr:rowOff>142875</xdr:rowOff>
    </xdr:to>
    <xdr:sp macro="" textlink="">
      <xdr:nvSpPr>
        <xdr:cNvPr id="184" name="Oval 183">
          <a:extLst>
            <a:ext uri="{FF2B5EF4-FFF2-40B4-BE49-F238E27FC236}">
              <a16:creationId xmlns:a16="http://schemas.microsoft.com/office/drawing/2014/main" id="{C70D2720-A186-45A2-AAD6-D11EFF7C1BCD}"/>
            </a:ext>
          </a:extLst>
        </xdr:cNvPr>
        <xdr:cNvSpPr/>
      </xdr:nvSpPr>
      <xdr:spPr>
        <a:xfrm>
          <a:off x="21678901" y="10556875"/>
          <a:ext cx="2603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+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133349</xdr:colOff>
      <xdr:row>32</xdr:row>
      <xdr:rowOff>15875</xdr:rowOff>
    </xdr:from>
    <xdr:to>
      <xdr:col>24</xdr:col>
      <xdr:colOff>25399</xdr:colOff>
      <xdr:row>32</xdr:row>
      <xdr:rowOff>349251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4675E1A7-ECBD-4788-BD08-8AA1A4CBEB33}"/>
            </a:ext>
          </a:extLst>
        </xdr:cNvPr>
        <xdr:cNvSpPr/>
      </xdr:nvSpPr>
      <xdr:spPr>
        <a:xfrm>
          <a:off x="20297774" y="10750550"/>
          <a:ext cx="930275" cy="333376"/>
        </a:xfrm>
        <a:prstGeom prst="rect">
          <a:avLst/>
        </a:prstGeom>
        <a:noFill/>
        <a:ln w="28575">
          <a:solidFill>
            <a:schemeClr val="accent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0908371</a:t>
          </a:r>
        </a:p>
      </xdr:txBody>
    </xdr:sp>
    <xdr:clientData/>
  </xdr:twoCellAnchor>
  <xdr:twoCellAnchor>
    <xdr:from>
      <xdr:col>5</xdr:col>
      <xdr:colOff>419100</xdr:colOff>
      <xdr:row>43</xdr:row>
      <xdr:rowOff>38100</xdr:rowOff>
    </xdr:from>
    <xdr:to>
      <xdr:col>5</xdr:col>
      <xdr:colOff>704850</xdr:colOff>
      <xdr:row>43</xdr:row>
      <xdr:rowOff>323850</xdr:rowOff>
    </xdr:to>
    <xdr:sp macro="" textlink="">
      <xdr:nvSpPr>
        <xdr:cNvPr id="189" name="Oval 188">
          <a:extLst>
            <a:ext uri="{FF2B5EF4-FFF2-40B4-BE49-F238E27FC236}">
              <a16:creationId xmlns:a16="http://schemas.microsoft.com/office/drawing/2014/main" id="{CECDBFBB-19BC-469B-B68A-F059B37673AB}"/>
            </a:ext>
          </a:extLst>
        </xdr:cNvPr>
        <xdr:cNvSpPr/>
      </xdr:nvSpPr>
      <xdr:spPr>
        <a:xfrm>
          <a:off x="3924300" y="10648950"/>
          <a:ext cx="2857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+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375557</xdr:colOff>
      <xdr:row>47</xdr:row>
      <xdr:rowOff>185057</xdr:rowOff>
    </xdr:from>
    <xdr:to>
      <xdr:col>5</xdr:col>
      <xdr:colOff>176893</xdr:colOff>
      <xdr:row>49</xdr:row>
      <xdr:rowOff>51707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B323132F-58D0-4EF9-B1B0-F06810C8087B}"/>
            </a:ext>
          </a:extLst>
        </xdr:cNvPr>
        <xdr:cNvSpPr/>
      </xdr:nvSpPr>
      <xdr:spPr>
        <a:xfrm>
          <a:off x="2714474" y="15118140"/>
          <a:ext cx="2404836" cy="628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Automation and Industrial  Process Control  Lab*</a:t>
          </a:r>
        </a:p>
      </xdr:txBody>
    </xdr:sp>
    <xdr:clientData/>
  </xdr:twoCellAnchor>
  <xdr:twoCellAnchor>
    <xdr:from>
      <xdr:col>14</xdr:col>
      <xdr:colOff>638175</xdr:colOff>
      <xdr:row>36</xdr:row>
      <xdr:rowOff>28575</xdr:rowOff>
    </xdr:from>
    <xdr:to>
      <xdr:col>14</xdr:col>
      <xdr:colOff>638175</xdr:colOff>
      <xdr:row>39</xdr:row>
      <xdr:rowOff>30815</xdr:rowOff>
    </xdr:to>
    <xdr:cxnSp macro="">
      <xdr:nvCxnSpPr>
        <xdr:cNvPr id="193" name="Straight Arrow Connector 192">
          <a:extLst>
            <a:ext uri="{FF2B5EF4-FFF2-40B4-BE49-F238E27FC236}">
              <a16:creationId xmlns:a16="http://schemas.microsoft.com/office/drawing/2014/main" id="{BD54161F-0E48-43E5-8D8F-37EB3033AD34}"/>
            </a:ext>
          </a:extLst>
        </xdr:cNvPr>
        <xdr:cNvCxnSpPr/>
      </xdr:nvCxnSpPr>
      <xdr:spPr>
        <a:xfrm>
          <a:off x="11010900" y="8086725"/>
          <a:ext cx="0" cy="38324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495300</xdr:colOff>
      <xdr:row>39</xdr:row>
      <xdr:rowOff>57150</xdr:rowOff>
    </xdr:from>
    <xdr:to>
      <xdr:col>14</xdr:col>
      <xdr:colOff>781050</xdr:colOff>
      <xdr:row>39</xdr:row>
      <xdr:rowOff>342900</xdr:rowOff>
    </xdr:to>
    <xdr:sp macro="" textlink="">
      <xdr:nvSpPr>
        <xdr:cNvPr id="196" name="Oval 195">
          <a:extLst>
            <a:ext uri="{FF2B5EF4-FFF2-40B4-BE49-F238E27FC236}">
              <a16:creationId xmlns:a16="http://schemas.microsoft.com/office/drawing/2014/main" id="{E406DD99-6826-4644-BD86-767E1A339385}"/>
            </a:ext>
          </a:extLst>
        </xdr:cNvPr>
        <xdr:cNvSpPr/>
      </xdr:nvSpPr>
      <xdr:spPr>
        <a:xfrm>
          <a:off x="10868025" y="8496300"/>
          <a:ext cx="2857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+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800101</xdr:colOff>
      <xdr:row>39</xdr:row>
      <xdr:rowOff>200025</xdr:rowOff>
    </xdr:from>
    <xdr:to>
      <xdr:col>16</xdr:col>
      <xdr:colOff>0</xdr:colOff>
      <xdr:row>39</xdr:row>
      <xdr:rowOff>200025</xdr:rowOff>
    </xdr:to>
    <xdr:cxnSp macro="">
      <xdr:nvCxnSpPr>
        <xdr:cNvPr id="199" name="Straight Arrow Connector 198">
          <a:extLst>
            <a:ext uri="{FF2B5EF4-FFF2-40B4-BE49-F238E27FC236}">
              <a16:creationId xmlns:a16="http://schemas.microsoft.com/office/drawing/2014/main" id="{AE1ADC2E-8EAC-4518-8777-B7BEEAB0FB09}"/>
            </a:ext>
          </a:extLst>
        </xdr:cNvPr>
        <xdr:cNvCxnSpPr/>
      </xdr:nvCxnSpPr>
      <xdr:spPr>
        <a:xfrm flipH="1">
          <a:off x="13388976" y="12852400"/>
          <a:ext cx="1120774" cy="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63500</xdr:colOff>
      <xdr:row>37</xdr:row>
      <xdr:rowOff>349250</xdr:rowOff>
    </xdr:from>
    <xdr:to>
      <xdr:col>16</xdr:col>
      <xdr:colOff>1517650</xdr:colOff>
      <xdr:row>39</xdr:row>
      <xdr:rowOff>365126</xdr:rowOff>
    </xdr:to>
    <xdr:sp macro="" textlink="">
      <xdr:nvSpPr>
        <xdr:cNvPr id="201" name="Rectangle 200">
          <a:extLst>
            <a:ext uri="{FF2B5EF4-FFF2-40B4-BE49-F238E27FC236}">
              <a16:creationId xmlns:a16="http://schemas.microsoft.com/office/drawing/2014/main" id="{8A36BAEE-01BE-4650-B0F0-21263AF69E6B}"/>
            </a:ext>
          </a:extLst>
        </xdr:cNvPr>
        <xdr:cNvSpPr/>
      </xdr:nvSpPr>
      <xdr:spPr>
        <a:xfrm>
          <a:off x="14573250" y="12620625"/>
          <a:ext cx="1454150" cy="396876"/>
        </a:xfrm>
        <a:prstGeom prst="rect">
          <a:avLst/>
        </a:prstGeom>
        <a:noFill/>
        <a:ln w="28575">
          <a:solidFill>
            <a:schemeClr val="accent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0908483</a:t>
          </a:r>
          <a:endParaRPr lang="en-US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1181100</xdr:colOff>
      <xdr:row>47</xdr:row>
      <xdr:rowOff>357868</xdr:rowOff>
    </xdr:from>
    <xdr:to>
      <xdr:col>16</xdr:col>
      <xdr:colOff>1505383</xdr:colOff>
      <xdr:row>47</xdr:row>
      <xdr:rowOff>357868</xdr:rowOff>
    </xdr:to>
    <xdr:cxnSp macro="">
      <xdr:nvCxnSpPr>
        <xdr:cNvPr id="202" name="Straight Arrow Connector 201">
          <a:extLst>
            <a:ext uri="{FF2B5EF4-FFF2-40B4-BE49-F238E27FC236}">
              <a16:creationId xmlns:a16="http://schemas.microsoft.com/office/drawing/2014/main" id="{1836772E-9E53-42D2-92EF-3FB13FD4E06B}"/>
            </a:ext>
          </a:extLst>
        </xdr:cNvPr>
        <xdr:cNvCxnSpPr/>
      </xdr:nvCxnSpPr>
      <xdr:spPr>
        <a:xfrm>
          <a:off x="13211175" y="10702018"/>
          <a:ext cx="324283" cy="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1409700</xdr:colOff>
      <xdr:row>47</xdr:row>
      <xdr:rowOff>200025</xdr:rowOff>
    </xdr:from>
    <xdr:to>
      <xdr:col>20</xdr:col>
      <xdr:colOff>142875</xdr:colOff>
      <xdr:row>48</xdr:row>
      <xdr:rowOff>295275</xdr:rowOff>
    </xdr:to>
    <xdr:sp macro="" textlink="">
      <xdr:nvSpPr>
        <xdr:cNvPr id="214" name="Rectangle 213">
          <a:extLst>
            <a:ext uri="{FF2B5EF4-FFF2-40B4-BE49-F238E27FC236}">
              <a16:creationId xmlns:a16="http://schemas.microsoft.com/office/drawing/2014/main" id="{E86312F0-6BB8-4CC8-A0CC-43E7B870ABBC}"/>
            </a:ext>
          </a:extLst>
        </xdr:cNvPr>
        <xdr:cNvSpPr/>
      </xdr:nvSpPr>
      <xdr:spPr>
        <a:xfrm>
          <a:off x="15916275" y="15125700"/>
          <a:ext cx="2038350" cy="476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Mechatronics Systems Design Lab</a:t>
          </a:r>
        </a:p>
      </xdr:txBody>
    </xdr:sp>
    <xdr:clientData/>
  </xdr:twoCellAnchor>
  <xdr:twoCellAnchor>
    <xdr:from>
      <xdr:col>16</xdr:col>
      <xdr:colOff>904875</xdr:colOff>
      <xdr:row>47</xdr:row>
      <xdr:rowOff>219075</xdr:rowOff>
    </xdr:from>
    <xdr:to>
      <xdr:col>16</xdr:col>
      <xdr:colOff>1190625</xdr:colOff>
      <xdr:row>48</xdr:row>
      <xdr:rowOff>123825</xdr:rowOff>
    </xdr:to>
    <xdr:sp macro="" textlink="">
      <xdr:nvSpPr>
        <xdr:cNvPr id="215" name="Oval 214">
          <a:extLst>
            <a:ext uri="{FF2B5EF4-FFF2-40B4-BE49-F238E27FC236}">
              <a16:creationId xmlns:a16="http://schemas.microsoft.com/office/drawing/2014/main" id="{22415045-6F02-458E-B919-780E27496956}"/>
            </a:ext>
          </a:extLst>
        </xdr:cNvPr>
        <xdr:cNvSpPr/>
      </xdr:nvSpPr>
      <xdr:spPr>
        <a:xfrm>
          <a:off x="12934950" y="10563225"/>
          <a:ext cx="2857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+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276224</xdr:colOff>
      <xdr:row>49</xdr:row>
      <xdr:rowOff>19049</xdr:rowOff>
    </xdr:from>
    <xdr:to>
      <xdr:col>16</xdr:col>
      <xdr:colOff>1514474</xdr:colOff>
      <xdr:row>49</xdr:row>
      <xdr:rowOff>352424</xdr:rowOff>
    </xdr:to>
    <xdr:sp macro="" textlink="">
      <xdr:nvSpPr>
        <xdr:cNvPr id="217" name="Rectangle 216">
          <a:extLst>
            <a:ext uri="{FF2B5EF4-FFF2-40B4-BE49-F238E27FC236}">
              <a16:creationId xmlns:a16="http://schemas.microsoft.com/office/drawing/2014/main" id="{3363EC6B-216E-4E07-A9A2-AB3CD180E2F4}"/>
            </a:ext>
          </a:extLst>
        </xdr:cNvPr>
        <xdr:cNvSpPr/>
      </xdr:nvSpPr>
      <xdr:spPr>
        <a:xfrm>
          <a:off x="14506574" y="15706724"/>
          <a:ext cx="1514475" cy="333375"/>
        </a:xfrm>
        <a:prstGeom prst="rect">
          <a:avLst/>
        </a:prstGeom>
        <a:noFill/>
        <a:ln w="28575">
          <a:solidFill>
            <a:schemeClr val="accent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0908484</a:t>
          </a:r>
        </a:p>
      </xdr:txBody>
    </xdr:sp>
    <xdr:clientData/>
  </xdr:twoCellAnchor>
  <xdr:twoCellAnchor>
    <xdr:from>
      <xdr:col>14</xdr:col>
      <xdr:colOff>1200150</xdr:colOff>
      <xdr:row>47</xdr:row>
      <xdr:rowOff>352425</xdr:rowOff>
    </xdr:from>
    <xdr:to>
      <xdr:col>16</xdr:col>
      <xdr:colOff>895350</xdr:colOff>
      <xdr:row>47</xdr:row>
      <xdr:rowOff>352425</xdr:rowOff>
    </xdr:to>
    <xdr:cxnSp macro="">
      <xdr:nvCxnSpPr>
        <xdr:cNvPr id="218" name="Straight Arrow Connector 217">
          <a:extLst>
            <a:ext uri="{FF2B5EF4-FFF2-40B4-BE49-F238E27FC236}">
              <a16:creationId xmlns:a16="http://schemas.microsoft.com/office/drawing/2014/main" id="{BFC1C2A1-ABB9-4C2A-828C-43E5DD0A6230}"/>
            </a:ext>
          </a:extLst>
        </xdr:cNvPr>
        <xdr:cNvCxnSpPr/>
      </xdr:nvCxnSpPr>
      <xdr:spPr>
        <a:xfrm>
          <a:off x="11572875" y="10696575"/>
          <a:ext cx="1352550" cy="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757236</xdr:colOff>
      <xdr:row>48</xdr:row>
      <xdr:rowOff>123826</xdr:rowOff>
    </xdr:from>
    <xdr:to>
      <xdr:col>16</xdr:col>
      <xdr:colOff>1047749</xdr:colOff>
      <xdr:row>49</xdr:row>
      <xdr:rowOff>19050</xdr:rowOff>
    </xdr:to>
    <xdr:cxnSp macro="">
      <xdr:nvCxnSpPr>
        <xdr:cNvPr id="148" name="Connector: Elbow 147">
          <a:extLst>
            <a:ext uri="{FF2B5EF4-FFF2-40B4-BE49-F238E27FC236}">
              <a16:creationId xmlns:a16="http://schemas.microsoft.com/office/drawing/2014/main" id="{71A7C351-AEAC-40B8-AE8C-D938264E8A88}"/>
            </a:ext>
          </a:extLst>
        </xdr:cNvPr>
        <xdr:cNvCxnSpPr>
          <a:stCxn id="217" idx="0"/>
          <a:endCxn id="215" idx="4"/>
        </xdr:cNvCxnSpPr>
      </xdr:nvCxnSpPr>
      <xdr:spPr>
        <a:xfrm rot="5400000" flipH="1" flipV="1">
          <a:off x="15270956" y="15423356"/>
          <a:ext cx="276224" cy="290513"/>
        </a:xfrm>
        <a:prstGeom prst="bentConnector3">
          <a:avLst>
            <a:gd name="adj1" fmla="val 50000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439512</xdr:colOff>
      <xdr:row>39</xdr:row>
      <xdr:rowOff>200025</xdr:rowOff>
    </xdr:from>
    <xdr:to>
      <xdr:col>12</xdr:col>
      <xdr:colOff>225879</xdr:colOff>
      <xdr:row>39</xdr:row>
      <xdr:rowOff>257175</xdr:rowOff>
    </xdr:to>
    <xdr:sp macro="" textlink="">
      <xdr:nvSpPr>
        <xdr:cNvPr id="227" name="Rectangle 226">
          <a:extLst>
            <a:ext uri="{FF2B5EF4-FFF2-40B4-BE49-F238E27FC236}">
              <a16:creationId xmlns:a16="http://schemas.microsoft.com/office/drawing/2014/main" id="{C930C592-9C30-46F3-A722-B7D846D642DE}"/>
            </a:ext>
          </a:extLst>
        </xdr:cNvPr>
        <xdr:cNvSpPr/>
      </xdr:nvSpPr>
      <xdr:spPr>
        <a:xfrm>
          <a:off x="11093905" y="12065454"/>
          <a:ext cx="616403" cy="5715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rgbClr val="00206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1687285</xdr:colOff>
      <xdr:row>35</xdr:row>
      <xdr:rowOff>0</xdr:rowOff>
    </xdr:from>
    <xdr:to>
      <xdr:col>16</xdr:col>
      <xdr:colOff>1057275</xdr:colOff>
      <xdr:row>47</xdr:row>
      <xdr:rowOff>219075</xdr:rowOff>
    </xdr:to>
    <xdr:grpSp>
      <xdr:nvGrpSpPr>
        <xdr:cNvPr id="179" name="Group 178">
          <a:extLst>
            <a:ext uri="{FF2B5EF4-FFF2-40B4-BE49-F238E27FC236}">
              <a16:creationId xmlns:a16="http://schemas.microsoft.com/office/drawing/2014/main" id="{68C1AB81-DD43-4711-B7A6-9AF8446ECAD9}"/>
            </a:ext>
          </a:extLst>
        </xdr:cNvPr>
        <xdr:cNvGrpSpPr/>
      </xdr:nvGrpSpPr>
      <xdr:grpSpPr>
        <a:xfrm>
          <a:off x="8831035" y="11496675"/>
          <a:ext cx="6732815" cy="3648075"/>
          <a:chOff x="7010400" y="7677150"/>
          <a:chExt cx="6076950" cy="2886075"/>
        </a:xfrm>
      </xdr:grpSpPr>
      <xdr:cxnSp macro="">
        <xdr:nvCxnSpPr>
          <xdr:cNvPr id="152" name="Straight Connector 151">
            <a:extLst>
              <a:ext uri="{FF2B5EF4-FFF2-40B4-BE49-F238E27FC236}">
                <a16:creationId xmlns:a16="http://schemas.microsoft.com/office/drawing/2014/main" id="{FD372921-27B1-4774-A4BD-546CCCD1826E}"/>
              </a:ext>
            </a:extLst>
          </xdr:cNvPr>
          <xdr:cNvCxnSpPr/>
        </xdr:nvCxnSpPr>
        <xdr:spPr>
          <a:xfrm>
            <a:off x="7010400" y="7677150"/>
            <a:ext cx="2143125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" name="Straight Connector 154">
            <a:extLst>
              <a:ext uri="{FF2B5EF4-FFF2-40B4-BE49-F238E27FC236}">
                <a16:creationId xmlns:a16="http://schemas.microsoft.com/office/drawing/2014/main" id="{490A0697-50C1-40DE-94BC-9DF83CD6C985}"/>
              </a:ext>
            </a:extLst>
          </xdr:cNvPr>
          <xdr:cNvCxnSpPr/>
        </xdr:nvCxnSpPr>
        <xdr:spPr>
          <a:xfrm>
            <a:off x="9144000" y="7686675"/>
            <a:ext cx="0" cy="2028825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" name="Straight Connector 158">
            <a:extLst>
              <a:ext uri="{FF2B5EF4-FFF2-40B4-BE49-F238E27FC236}">
                <a16:creationId xmlns:a16="http://schemas.microsoft.com/office/drawing/2014/main" id="{7C51CCE9-A14A-4766-98C2-B44A7D9F2C07}"/>
              </a:ext>
            </a:extLst>
          </xdr:cNvPr>
          <xdr:cNvCxnSpPr/>
        </xdr:nvCxnSpPr>
        <xdr:spPr>
          <a:xfrm>
            <a:off x="9134475" y="9734550"/>
            <a:ext cx="39433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3" name="Straight Arrow Connector 162">
            <a:extLst>
              <a:ext uri="{FF2B5EF4-FFF2-40B4-BE49-F238E27FC236}">
                <a16:creationId xmlns:a16="http://schemas.microsoft.com/office/drawing/2014/main" id="{93EE6EA5-EAA2-491F-9DF8-6AE7C101C80B}"/>
              </a:ext>
            </a:extLst>
          </xdr:cNvPr>
          <xdr:cNvCxnSpPr>
            <a:endCxn id="215" idx="0"/>
          </xdr:cNvCxnSpPr>
        </xdr:nvCxnSpPr>
        <xdr:spPr>
          <a:xfrm flipH="1">
            <a:off x="13077825" y="9744075"/>
            <a:ext cx="9525" cy="819150"/>
          </a:xfrm>
          <a:prstGeom prst="straightConnector1">
            <a:avLst/>
          </a:prstGeom>
          <a:ln w="2857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523875</xdr:colOff>
      <xdr:row>43</xdr:row>
      <xdr:rowOff>282575</xdr:rowOff>
    </xdr:from>
    <xdr:to>
      <xdr:col>14</xdr:col>
      <xdr:colOff>866775</xdr:colOff>
      <xdr:row>43</xdr:row>
      <xdr:rowOff>339725</xdr:rowOff>
    </xdr:to>
    <xdr:sp macro="" textlink="">
      <xdr:nvSpPr>
        <xdr:cNvPr id="228" name="Rectangle 227">
          <a:extLst>
            <a:ext uri="{FF2B5EF4-FFF2-40B4-BE49-F238E27FC236}">
              <a16:creationId xmlns:a16="http://schemas.microsoft.com/office/drawing/2014/main" id="{65207A61-9DDA-401E-A11B-C302349DA09D}"/>
            </a:ext>
          </a:extLst>
        </xdr:cNvPr>
        <xdr:cNvSpPr/>
      </xdr:nvSpPr>
      <xdr:spPr>
        <a:xfrm>
          <a:off x="13112750" y="14077950"/>
          <a:ext cx="342900" cy="5715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rgbClr val="00206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644737</xdr:colOff>
      <xdr:row>39</xdr:row>
      <xdr:rowOff>371475</xdr:rowOff>
    </xdr:from>
    <xdr:to>
      <xdr:col>14</xdr:col>
      <xdr:colOff>644737</xdr:colOff>
      <xdr:row>47</xdr:row>
      <xdr:rowOff>123825</xdr:rowOff>
    </xdr:to>
    <xdr:cxnSp macro="">
      <xdr:nvCxnSpPr>
        <xdr:cNvPr id="166" name="Straight Arrow Connector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/>
      </xdr:nvCxnSpPr>
      <xdr:spPr>
        <a:xfrm>
          <a:off x="13217737" y="13011150"/>
          <a:ext cx="0" cy="203835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381000</xdr:colOff>
      <xdr:row>1</xdr:row>
      <xdr:rowOff>85725</xdr:rowOff>
    </xdr:from>
    <xdr:to>
      <xdr:col>10</xdr:col>
      <xdr:colOff>676275</xdr:colOff>
      <xdr:row>1</xdr:row>
      <xdr:rowOff>323850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B89AB7-DDF6-4B10-BD60-1C759F8811F8}"/>
            </a:ext>
          </a:extLst>
        </xdr:cNvPr>
        <xdr:cNvSpPr/>
      </xdr:nvSpPr>
      <xdr:spPr>
        <a:xfrm>
          <a:off x="7696200" y="857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1447800</xdr:colOff>
      <xdr:row>1</xdr:row>
      <xdr:rowOff>95250</xdr:rowOff>
    </xdr:from>
    <xdr:to>
      <xdr:col>16</xdr:col>
      <xdr:colOff>85725</xdr:colOff>
      <xdr:row>1</xdr:row>
      <xdr:rowOff>333375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D6F9289C-A418-4631-BF29-69C7ABA9731E}"/>
            </a:ext>
          </a:extLst>
        </xdr:cNvPr>
        <xdr:cNvSpPr/>
      </xdr:nvSpPr>
      <xdr:spPr>
        <a:xfrm>
          <a:off x="11820525" y="952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638175</xdr:colOff>
      <xdr:row>6</xdr:row>
      <xdr:rowOff>57150</xdr:rowOff>
    </xdr:from>
    <xdr:to>
      <xdr:col>5</xdr:col>
      <xdr:colOff>933450</xdr:colOff>
      <xdr:row>6</xdr:row>
      <xdr:rowOff>295275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D154F8BC-8BCD-4002-B072-872C0385E731}"/>
            </a:ext>
          </a:extLst>
        </xdr:cNvPr>
        <xdr:cNvSpPr/>
      </xdr:nvSpPr>
      <xdr:spPr>
        <a:xfrm>
          <a:off x="4133850" y="12573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714375</xdr:colOff>
      <xdr:row>11</xdr:row>
      <xdr:rowOff>95250</xdr:rowOff>
    </xdr:from>
    <xdr:to>
      <xdr:col>5</xdr:col>
      <xdr:colOff>1009650</xdr:colOff>
      <xdr:row>11</xdr:row>
      <xdr:rowOff>333375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199C48F5-7035-4916-9512-CBB629F0BBD9}"/>
            </a:ext>
          </a:extLst>
        </xdr:cNvPr>
        <xdr:cNvSpPr/>
      </xdr:nvSpPr>
      <xdr:spPr>
        <a:xfrm>
          <a:off x="4210050" y="24384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885825</xdr:colOff>
      <xdr:row>11</xdr:row>
      <xdr:rowOff>85725</xdr:rowOff>
    </xdr:from>
    <xdr:to>
      <xdr:col>8</xdr:col>
      <xdr:colOff>1181100</xdr:colOff>
      <xdr:row>11</xdr:row>
      <xdr:rowOff>323850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3A1662BF-9333-442F-86A5-021FD3AFF183}"/>
            </a:ext>
          </a:extLst>
        </xdr:cNvPr>
        <xdr:cNvSpPr/>
      </xdr:nvSpPr>
      <xdr:spPr>
        <a:xfrm>
          <a:off x="6324600" y="242887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828675</xdr:colOff>
      <xdr:row>21</xdr:row>
      <xdr:rowOff>123825</xdr:rowOff>
    </xdr:from>
    <xdr:to>
      <xdr:col>3</xdr:col>
      <xdr:colOff>1123950</xdr:colOff>
      <xdr:row>21</xdr:row>
      <xdr:rowOff>361950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B35DEACD-138E-4680-A97F-EE11FFA5C367}"/>
            </a:ext>
          </a:extLst>
        </xdr:cNvPr>
        <xdr:cNvSpPr/>
      </xdr:nvSpPr>
      <xdr:spPr>
        <a:xfrm>
          <a:off x="2628900" y="475297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809625</xdr:colOff>
      <xdr:row>21</xdr:row>
      <xdr:rowOff>95250</xdr:rowOff>
    </xdr:from>
    <xdr:to>
      <xdr:col>8</xdr:col>
      <xdr:colOff>1104900</xdr:colOff>
      <xdr:row>21</xdr:row>
      <xdr:rowOff>333375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61184FB6-103E-4FE3-AC84-86A7717315B3}"/>
            </a:ext>
          </a:extLst>
        </xdr:cNvPr>
        <xdr:cNvSpPr/>
      </xdr:nvSpPr>
      <xdr:spPr>
        <a:xfrm>
          <a:off x="6248400" y="47244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657225</xdr:colOff>
      <xdr:row>26</xdr:row>
      <xdr:rowOff>85725</xdr:rowOff>
    </xdr:from>
    <xdr:to>
      <xdr:col>5</xdr:col>
      <xdr:colOff>952500</xdr:colOff>
      <xdr:row>26</xdr:row>
      <xdr:rowOff>323850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BDD3A9B1-A31C-40A2-A0CC-05DC16E753AC}"/>
            </a:ext>
          </a:extLst>
        </xdr:cNvPr>
        <xdr:cNvSpPr/>
      </xdr:nvSpPr>
      <xdr:spPr>
        <a:xfrm>
          <a:off x="4152900" y="585787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800100</xdr:colOff>
      <xdr:row>31</xdr:row>
      <xdr:rowOff>95250</xdr:rowOff>
    </xdr:from>
    <xdr:to>
      <xdr:col>5</xdr:col>
      <xdr:colOff>1095375</xdr:colOff>
      <xdr:row>31</xdr:row>
      <xdr:rowOff>333375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5C7621E8-B3DE-46B5-B053-0D87A1A16B17}"/>
            </a:ext>
          </a:extLst>
        </xdr:cNvPr>
        <xdr:cNvSpPr/>
      </xdr:nvSpPr>
      <xdr:spPr>
        <a:xfrm>
          <a:off x="4295775" y="70104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781050</xdr:colOff>
      <xdr:row>31</xdr:row>
      <xdr:rowOff>95250</xdr:rowOff>
    </xdr:from>
    <xdr:to>
      <xdr:col>8</xdr:col>
      <xdr:colOff>1076325</xdr:colOff>
      <xdr:row>31</xdr:row>
      <xdr:rowOff>333375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C0D50429-BE56-49F0-A5CB-5AE72E29136F}"/>
            </a:ext>
          </a:extLst>
        </xdr:cNvPr>
        <xdr:cNvSpPr/>
      </xdr:nvSpPr>
      <xdr:spPr>
        <a:xfrm>
          <a:off x="6219825" y="70104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762000</xdr:colOff>
      <xdr:row>44</xdr:row>
      <xdr:rowOff>95250</xdr:rowOff>
    </xdr:from>
    <xdr:to>
      <xdr:col>5</xdr:col>
      <xdr:colOff>1057275</xdr:colOff>
      <xdr:row>44</xdr:row>
      <xdr:rowOff>333375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875C1819-8FC4-413E-93E3-EF7F6CA0307E}"/>
            </a:ext>
          </a:extLst>
        </xdr:cNvPr>
        <xdr:cNvSpPr/>
      </xdr:nvSpPr>
      <xdr:spPr>
        <a:xfrm>
          <a:off x="4257675" y="100584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704850</xdr:colOff>
      <xdr:row>44</xdr:row>
      <xdr:rowOff>95250</xdr:rowOff>
    </xdr:from>
    <xdr:to>
      <xdr:col>3</xdr:col>
      <xdr:colOff>1000125</xdr:colOff>
      <xdr:row>44</xdr:row>
      <xdr:rowOff>333375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3D2FD92B-AEB1-491C-84A8-B98880AE66AA}"/>
            </a:ext>
          </a:extLst>
        </xdr:cNvPr>
        <xdr:cNvSpPr/>
      </xdr:nvSpPr>
      <xdr:spPr>
        <a:xfrm>
          <a:off x="2505075" y="100584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885825</xdr:colOff>
      <xdr:row>16</xdr:row>
      <xdr:rowOff>123825</xdr:rowOff>
    </xdr:from>
    <xdr:to>
      <xdr:col>11</xdr:col>
      <xdr:colOff>76200</xdr:colOff>
      <xdr:row>16</xdr:row>
      <xdr:rowOff>361950</xdr:rowOff>
    </xdr:to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id="{FE2AC59F-7D6F-498B-8407-FA8B50461C7F}"/>
            </a:ext>
          </a:extLst>
        </xdr:cNvPr>
        <xdr:cNvSpPr/>
      </xdr:nvSpPr>
      <xdr:spPr>
        <a:xfrm>
          <a:off x="8201025" y="360997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419100</xdr:colOff>
      <xdr:row>16</xdr:row>
      <xdr:rowOff>104775</xdr:rowOff>
    </xdr:from>
    <xdr:to>
      <xdr:col>13</xdr:col>
      <xdr:colOff>714375</xdr:colOff>
      <xdr:row>16</xdr:row>
      <xdr:rowOff>342900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7297A739-5004-4CCB-B1D2-FA6F59938B72}"/>
            </a:ext>
          </a:extLst>
        </xdr:cNvPr>
        <xdr:cNvSpPr/>
      </xdr:nvSpPr>
      <xdr:spPr>
        <a:xfrm>
          <a:off x="9667875" y="35909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657225</xdr:colOff>
      <xdr:row>6</xdr:row>
      <xdr:rowOff>114300</xdr:rowOff>
    </xdr:from>
    <xdr:to>
      <xdr:col>14</xdr:col>
      <xdr:colOff>952500</xdr:colOff>
      <xdr:row>6</xdr:row>
      <xdr:rowOff>352425</xdr:rowOff>
    </xdr:to>
    <xdr:sp macro="" textlink="">
      <xdr:nvSpPr>
        <xdr:cNvPr id="192" name="Rectangle 191">
          <a:extLst>
            <a:ext uri="{FF2B5EF4-FFF2-40B4-BE49-F238E27FC236}">
              <a16:creationId xmlns:a16="http://schemas.microsoft.com/office/drawing/2014/main" id="{12A7EC74-1624-4B2B-84E2-9C91B76268E7}"/>
            </a:ext>
          </a:extLst>
        </xdr:cNvPr>
        <xdr:cNvSpPr/>
      </xdr:nvSpPr>
      <xdr:spPr>
        <a:xfrm>
          <a:off x="11029950" y="13144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571500</xdr:colOff>
      <xdr:row>1</xdr:row>
      <xdr:rowOff>76200</xdr:rowOff>
    </xdr:from>
    <xdr:to>
      <xdr:col>18</xdr:col>
      <xdr:colOff>866775</xdr:colOff>
      <xdr:row>1</xdr:row>
      <xdr:rowOff>314325</xdr:rowOff>
    </xdr:to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id="{EF292871-CF84-4DE8-B7B0-2F7F9DEC15D9}"/>
            </a:ext>
          </a:extLst>
        </xdr:cNvPr>
        <xdr:cNvSpPr/>
      </xdr:nvSpPr>
      <xdr:spPr>
        <a:xfrm>
          <a:off x="14135100" y="762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571500</xdr:colOff>
      <xdr:row>1</xdr:row>
      <xdr:rowOff>95250</xdr:rowOff>
    </xdr:from>
    <xdr:to>
      <xdr:col>20</xdr:col>
      <xdr:colOff>866775</xdr:colOff>
      <xdr:row>1</xdr:row>
      <xdr:rowOff>333375</xdr:rowOff>
    </xdr:to>
    <xdr:sp macro="" textlink="">
      <xdr:nvSpPr>
        <xdr:cNvPr id="210" name="Rectangle 209">
          <a:extLst>
            <a:ext uri="{FF2B5EF4-FFF2-40B4-BE49-F238E27FC236}">
              <a16:creationId xmlns:a16="http://schemas.microsoft.com/office/drawing/2014/main" id="{D0E88870-E84D-40BC-8046-19CE0B711D66}"/>
            </a:ext>
          </a:extLst>
        </xdr:cNvPr>
        <xdr:cNvSpPr/>
      </xdr:nvSpPr>
      <xdr:spPr>
        <a:xfrm>
          <a:off x="15649575" y="952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590550</xdr:colOff>
      <xdr:row>6</xdr:row>
      <xdr:rowOff>152400</xdr:rowOff>
    </xdr:from>
    <xdr:to>
      <xdr:col>20</xdr:col>
      <xdr:colOff>885825</xdr:colOff>
      <xdr:row>9</xdr:row>
      <xdr:rowOff>9525</xdr:rowOff>
    </xdr:to>
    <xdr:sp macro="" textlink="">
      <xdr:nvSpPr>
        <xdr:cNvPr id="213" name="Rectangle 212">
          <a:extLst>
            <a:ext uri="{FF2B5EF4-FFF2-40B4-BE49-F238E27FC236}">
              <a16:creationId xmlns:a16="http://schemas.microsoft.com/office/drawing/2014/main" id="{15956958-F193-485D-A3C5-84EFF9F0DA23}"/>
            </a:ext>
          </a:extLst>
        </xdr:cNvPr>
        <xdr:cNvSpPr/>
      </xdr:nvSpPr>
      <xdr:spPr>
        <a:xfrm>
          <a:off x="15668625" y="13525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704850</xdr:colOff>
      <xdr:row>6</xdr:row>
      <xdr:rowOff>142875</xdr:rowOff>
    </xdr:from>
    <xdr:to>
      <xdr:col>18</xdr:col>
      <xdr:colOff>1000125</xdr:colOff>
      <xdr:row>7</xdr:row>
      <xdr:rowOff>0</xdr:rowOff>
    </xdr:to>
    <xdr:sp macro="" textlink="">
      <xdr:nvSpPr>
        <xdr:cNvPr id="216" name="Rectangle 215">
          <a:extLst>
            <a:ext uri="{FF2B5EF4-FFF2-40B4-BE49-F238E27FC236}">
              <a16:creationId xmlns:a16="http://schemas.microsoft.com/office/drawing/2014/main" id="{D7CC6DAA-DEEE-4123-9202-0AAEF3B14020}"/>
            </a:ext>
          </a:extLst>
        </xdr:cNvPr>
        <xdr:cNvSpPr/>
      </xdr:nvSpPr>
      <xdr:spPr>
        <a:xfrm>
          <a:off x="14268450" y="13430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647700</xdr:colOff>
      <xdr:row>11</xdr:row>
      <xdr:rowOff>114300</xdr:rowOff>
    </xdr:from>
    <xdr:to>
      <xdr:col>18</xdr:col>
      <xdr:colOff>942975</xdr:colOff>
      <xdr:row>11</xdr:row>
      <xdr:rowOff>352425</xdr:rowOff>
    </xdr:to>
    <xdr:sp macro="" textlink="">
      <xdr:nvSpPr>
        <xdr:cNvPr id="220" name="Rectangle 219">
          <a:extLst>
            <a:ext uri="{FF2B5EF4-FFF2-40B4-BE49-F238E27FC236}">
              <a16:creationId xmlns:a16="http://schemas.microsoft.com/office/drawing/2014/main" id="{AC0D90A6-3E27-425C-91BB-4519D89BAA7A}"/>
            </a:ext>
          </a:extLst>
        </xdr:cNvPr>
        <xdr:cNvSpPr/>
      </xdr:nvSpPr>
      <xdr:spPr>
        <a:xfrm>
          <a:off x="14211300" y="24574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672353</xdr:colOff>
      <xdr:row>16</xdr:row>
      <xdr:rowOff>100853</xdr:rowOff>
    </xdr:from>
    <xdr:to>
      <xdr:col>18</xdr:col>
      <xdr:colOff>967628</xdr:colOff>
      <xdr:row>16</xdr:row>
      <xdr:rowOff>338978</xdr:rowOff>
    </xdr:to>
    <xdr:sp macro="" textlink="">
      <xdr:nvSpPr>
        <xdr:cNvPr id="221" name="Rectangle 220">
          <a:extLst>
            <a:ext uri="{FF2B5EF4-FFF2-40B4-BE49-F238E27FC236}">
              <a16:creationId xmlns:a16="http://schemas.microsoft.com/office/drawing/2014/main" id="{83310B3E-765E-4928-85D1-AE9A04196DF7}"/>
            </a:ext>
          </a:extLst>
        </xdr:cNvPr>
        <xdr:cNvSpPr/>
      </xdr:nvSpPr>
      <xdr:spPr>
        <a:xfrm>
          <a:off x="14242677" y="3597088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666750</xdr:colOff>
      <xdr:row>21</xdr:row>
      <xdr:rowOff>142875</xdr:rowOff>
    </xdr:from>
    <xdr:to>
      <xdr:col>18</xdr:col>
      <xdr:colOff>962025</xdr:colOff>
      <xdr:row>22</xdr:row>
      <xdr:rowOff>0</xdr:rowOff>
    </xdr:to>
    <xdr:sp macro="" textlink="">
      <xdr:nvSpPr>
        <xdr:cNvPr id="222" name="Rectangle 221">
          <a:extLst>
            <a:ext uri="{FF2B5EF4-FFF2-40B4-BE49-F238E27FC236}">
              <a16:creationId xmlns:a16="http://schemas.microsoft.com/office/drawing/2014/main" id="{A35D1724-46FF-4FD1-97AD-EEBB2516A214}"/>
            </a:ext>
          </a:extLst>
        </xdr:cNvPr>
        <xdr:cNvSpPr/>
      </xdr:nvSpPr>
      <xdr:spPr>
        <a:xfrm>
          <a:off x="14230350" y="47720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733425</xdr:colOff>
      <xdr:row>21</xdr:row>
      <xdr:rowOff>104775</xdr:rowOff>
    </xdr:from>
    <xdr:to>
      <xdr:col>14</xdr:col>
      <xdr:colOff>1028700</xdr:colOff>
      <xdr:row>21</xdr:row>
      <xdr:rowOff>342900</xdr:rowOff>
    </xdr:to>
    <xdr:sp macro="" textlink="">
      <xdr:nvSpPr>
        <xdr:cNvPr id="223" name="Rectangle 222">
          <a:extLst>
            <a:ext uri="{FF2B5EF4-FFF2-40B4-BE49-F238E27FC236}">
              <a16:creationId xmlns:a16="http://schemas.microsoft.com/office/drawing/2014/main" id="{E6D1CA8E-3A8D-4E5F-845B-04456B576AE2}"/>
            </a:ext>
          </a:extLst>
        </xdr:cNvPr>
        <xdr:cNvSpPr/>
      </xdr:nvSpPr>
      <xdr:spPr>
        <a:xfrm>
          <a:off x="11106150" y="47339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809625</xdr:colOff>
      <xdr:row>25</xdr:row>
      <xdr:rowOff>371475</xdr:rowOff>
    </xdr:from>
    <xdr:to>
      <xdr:col>14</xdr:col>
      <xdr:colOff>1104900</xdr:colOff>
      <xdr:row>26</xdr:row>
      <xdr:rowOff>228600</xdr:rowOff>
    </xdr:to>
    <xdr:sp macro="" textlink="">
      <xdr:nvSpPr>
        <xdr:cNvPr id="231" name="Rectangle 230">
          <a:extLst>
            <a:ext uri="{FF2B5EF4-FFF2-40B4-BE49-F238E27FC236}">
              <a16:creationId xmlns:a16="http://schemas.microsoft.com/office/drawing/2014/main" id="{EE3149DB-58C4-49DB-AC93-27A8235F2A7F}"/>
            </a:ext>
          </a:extLst>
        </xdr:cNvPr>
        <xdr:cNvSpPr/>
      </xdr:nvSpPr>
      <xdr:spPr>
        <a:xfrm>
          <a:off x="11182350" y="57626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685800</xdr:colOff>
      <xdr:row>31</xdr:row>
      <xdr:rowOff>133350</xdr:rowOff>
    </xdr:from>
    <xdr:to>
      <xdr:col>14</xdr:col>
      <xdr:colOff>981075</xdr:colOff>
      <xdr:row>31</xdr:row>
      <xdr:rowOff>371475</xdr:rowOff>
    </xdr:to>
    <xdr:sp macro="" textlink="">
      <xdr:nvSpPr>
        <xdr:cNvPr id="232" name="Rectangle 231">
          <a:extLst>
            <a:ext uri="{FF2B5EF4-FFF2-40B4-BE49-F238E27FC236}">
              <a16:creationId xmlns:a16="http://schemas.microsoft.com/office/drawing/2014/main" id="{DC183CE3-95D5-486D-9E5F-A83D7B40E130}"/>
            </a:ext>
          </a:extLst>
        </xdr:cNvPr>
        <xdr:cNvSpPr/>
      </xdr:nvSpPr>
      <xdr:spPr>
        <a:xfrm>
          <a:off x="11058525" y="70485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647700</xdr:colOff>
      <xdr:row>31</xdr:row>
      <xdr:rowOff>152400</xdr:rowOff>
    </xdr:from>
    <xdr:to>
      <xdr:col>16</xdr:col>
      <xdr:colOff>942975</xdr:colOff>
      <xdr:row>34</xdr:row>
      <xdr:rowOff>9525</xdr:rowOff>
    </xdr:to>
    <xdr:sp macro="" textlink="">
      <xdr:nvSpPr>
        <xdr:cNvPr id="235" name="Rectangle 234">
          <a:extLst>
            <a:ext uri="{FF2B5EF4-FFF2-40B4-BE49-F238E27FC236}">
              <a16:creationId xmlns:a16="http://schemas.microsoft.com/office/drawing/2014/main" id="{CBFAD3BD-B82D-448B-8FDE-CB2B173693E5}"/>
            </a:ext>
          </a:extLst>
        </xdr:cNvPr>
        <xdr:cNvSpPr/>
      </xdr:nvSpPr>
      <xdr:spPr>
        <a:xfrm>
          <a:off x="14887575" y="10518775"/>
          <a:ext cx="2952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638175</xdr:colOff>
      <xdr:row>26</xdr:row>
      <xdr:rowOff>76200</xdr:rowOff>
    </xdr:from>
    <xdr:to>
      <xdr:col>18</xdr:col>
      <xdr:colOff>933450</xdr:colOff>
      <xdr:row>26</xdr:row>
      <xdr:rowOff>314325</xdr:rowOff>
    </xdr:to>
    <xdr:sp macro="" textlink="">
      <xdr:nvSpPr>
        <xdr:cNvPr id="237" name="Rectangle 236">
          <a:extLst>
            <a:ext uri="{FF2B5EF4-FFF2-40B4-BE49-F238E27FC236}">
              <a16:creationId xmlns:a16="http://schemas.microsoft.com/office/drawing/2014/main" id="{B3EA30FB-4109-415F-8FDA-A54C038C3771}"/>
            </a:ext>
          </a:extLst>
        </xdr:cNvPr>
        <xdr:cNvSpPr/>
      </xdr:nvSpPr>
      <xdr:spPr>
        <a:xfrm>
          <a:off x="14201775" y="58483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752475</xdr:colOff>
      <xdr:row>31</xdr:row>
      <xdr:rowOff>152400</xdr:rowOff>
    </xdr:from>
    <xdr:to>
      <xdr:col>18</xdr:col>
      <xdr:colOff>1047750</xdr:colOff>
      <xdr:row>34</xdr:row>
      <xdr:rowOff>9525</xdr:rowOff>
    </xdr:to>
    <xdr:sp macro="" textlink="">
      <xdr:nvSpPr>
        <xdr:cNvPr id="241" name="Rectangle 240">
          <a:extLst>
            <a:ext uri="{FF2B5EF4-FFF2-40B4-BE49-F238E27FC236}">
              <a16:creationId xmlns:a16="http://schemas.microsoft.com/office/drawing/2014/main" id="{34156E91-53A8-46B8-BB8B-0CA4F48C2576}"/>
            </a:ext>
          </a:extLst>
        </xdr:cNvPr>
        <xdr:cNvSpPr/>
      </xdr:nvSpPr>
      <xdr:spPr>
        <a:xfrm>
          <a:off x="14316075" y="70675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704850</xdr:colOff>
      <xdr:row>36</xdr:row>
      <xdr:rowOff>133350</xdr:rowOff>
    </xdr:from>
    <xdr:to>
      <xdr:col>18</xdr:col>
      <xdr:colOff>1000125</xdr:colOff>
      <xdr:row>36</xdr:row>
      <xdr:rowOff>371475</xdr:rowOff>
    </xdr:to>
    <xdr:sp macro="" textlink="">
      <xdr:nvSpPr>
        <xdr:cNvPr id="242" name="Rectangle 241">
          <a:extLst>
            <a:ext uri="{FF2B5EF4-FFF2-40B4-BE49-F238E27FC236}">
              <a16:creationId xmlns:a16="http://schemas.microsoft.com/office/drawing/2014/main" id="{F880F085-43AE-4770-96EA-A7881E98CDAC}"/>
            </a:ext>
          </a:extLst>
        </xdr:cNvPr>
        <xdr:cNvSpPr/>
      </xdr:nvSpPr>
      <xdr:spPr>
        <a:xfrm>
          <a:off x="16916400" y="120110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638175</xdr:colOff>
      <xdr:row>44</xdr:row>
      <xdr:rowOff>104775</xdr:rowOff>
    </xdr:from>
    <xdr:to>
      <xdr:col>14</xdr:col>
      <xdr:colOff>933450</xdr:colOff>
      <xdr:row>44</xdr:row>
      <xdr:rowOff>342900</xdr:rowOff>
    </xdr:to>
    <xdr:sp macro="" textlink="">
      <xdr:nvSpPr>
        <xdr:cNvPr id="243" name="Rectangle 242">
          <a:extLst>
            <a:ext uri="{FF2B5EF4-FFF2-40B4-BE49-F238E27FC236}">
              <a16:creationId xmlns:a16="http://schemas.microsoft.com/office/drawing/2014/main" id="{14019C89-BC82-4784-A62C-2E11CFA2FEAF}"/>
            </a:ext>
          </a:extLst>
        </xdr:cNvPr>
        <xdr:cNvSpPr/>
      </xdr:nvSpPr>
      <xdr:spPr>
        <a:xfrm>
          <a:off x="11010900" y="100679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533400</xdr:colOff>
      <xdr:row>44</xdr:row>
      <xdr:rowOff>95250</xdr:rowOff>
    </xdr:from>
    <xdr:to>
      <xdr:col>18</xdr:col>
      <xdr:colOff>828675</xdr:colOff>
      <xdr:row>44</xdr:row>
      <xdr:rowOff>333375</xdr:rowOff>
    </xdr:to>
    <xdr:sp macro="" textlink="">
      <xdr:nvSpPr>
        <xdr:cNvPr id="244" name="Rectangle 243">
          <a:extLst>
            <a:ext uri="{FF2B5EF4-FFF2-40B4-BE49-F238E27FC236}">
              <a16:creationId xmlns:a16="http://schemas.microsoft.com/office/drawing/2014/main" id="{B4DDB3E6-93C3-4CFD-B0B5-0083A0F7706E}"/>
            </a:ext>
          </a:extLst>
        </xdr:cNvPr>
        <xdr:cNvSpPr/>
      </xdr:nvSpPr>
      <xdr:spPr>
        <a:xfrm>
          <a:off x="14097000" y="100584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866775</xdr:colOff>
      <xdr:row>49</xdr:row>
      <xdr:rowOff>66675</xdr:rowOff>
    </xdr:from>
    <xdr:to>
      <xdr:col>8</xdr:col>
      <xdr:colOff>1162050</xdr:colOff>
      <xdr:row>49</xdr:row>
      <xdr:rowOff>304800</xdr:rowOff>
    </xdr:to>
    <xdr:sp macro="" textlink="">
      <xdr:nvSpPr>
        <xdr:cNvPr id="245" name="Rectangle 244">
          <a:extLst>
            <a:ext uri="{FF2B5EF4-FFF2-40B4-BE49-F238E27FC236}">
              <a16:creationId xmlns:a16="http://schemas.microsoft.com/office/drawing/2014/main" id="{DEDC4537-3A6A-48D5-AC12-987B4091513D}"/>
            </a:ext>
          </a:extLst>
        </xdr:cNvPr>
        <xdr:cNvSpPr/>
      </xdr:nvSpPr>
      <xdr:spPr>
        <a:xfrm>
          <a:off x="6305550" y="111728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704850</xdr:colOff>
      <xdr:row>49</xdr:row>
      <xdr:rowOff>114300</xdr:rowOff>
    </xdr:from>
    <xdr:to>
      <xdr:col>14</xdr:col>
      <xdr:colOff>1000125</xdr:colOff>
      <xdr:row>49</xdr:row>
      <xdr:rowOff>352425</xdr:rowOff>
    </xdr:to>
    <xdr:sp macro="" textlink="">
      <xdr:nvSpPr>
        <xdr:cNvPr id="246" name="Rectangle 245">
          <a:extLst>
            <a:ext uri="{FF2B5EF4-FFF2-40B4-BE49-F238E27FC236}">
              <a16:creationId xmlns:a16="http://schemas.microsoft.com/office/drawing/2014/main" id="{2253EA4A-2A65-4264-8238-F9AB10D96124}"/>
            </a:ext>
          </a:extLst>
        </xdr:cNvPr>
        <xdr:cNvSpPr/>
      </xdr:nvSpPr>
      <xdr:spPr>
        <a:xfrm>
          <a:off x="11077575" y="112204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533400</xdr:colOff>
      <xdr:row>49</xdr:row>
      <xdr:rowOff>95250</xdr:rowOff>
    </xdr:from>
    <xdr:to>
      <xdr:col>18</xdr:col>
      <xdr:colOff>828675</xdr:colOff>
      <xdr:row>49</xdr:row>
      <xdr:rowOff>333375</xdr:rowOff>
    </xdr:to>
    <xdr:sp macro="" textlink="">
      <xdr:nvSpPr>
        <xdr:cNvPr id="248" name="Rectangle 247">
          <a:extLst>
            <a:ext uri="{FF2B5EF4-FFF2-40B4-BE49-F238E27FC236}">
              <a16:creationId xmlns:a16="http://schemas.microsoft.com/office/drawing/2014/main" id="{87A514ED-46B7-47C3-827C-628E49293C4D}"/>
            </a:ext>
          </a:extLst>
        </xdr:cNvPr>
        <xdr:cNvSpPr/>
      </xdr:nvSpPr>
      <xdr:spPr>
        <a:xfrm>
          <a:off x="14097000" y="112014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1038225</xdr:colOff>
      <xdr:row>36</xdr:row>
      <xdr:rowOff>102053</xdr:rowOff>
    </xdr:from>
    <xdr:to>
      <xdr:col>33</xdr:col>
      <xdr:colOff>1333500</xdr:colOff>
      <xdr:row>36</xdr:row>
      <xdr:rowOff>340178</xdr:rowOff>
    </xdr:to>
    <xdr:sp macro="" textlink="">
      <xdr:nvSpPr>
        <xdr:cNvPr id="250" name="Rectangle 249">
          <a:extLst>
            <a:ext uri="{FF2B5EF4-FFF2-40B4-BE49-F238E27FC236}">
              <a16:creationId xmlns:a16="http://schemas.microsoft.com/office/drawing/2014/main" id="{D1236588-38BC-40B7-8740-87A46A228679}"/>
            </a:ext>
          </a:extLst>
        </xdr:cNvPr>
        <xdr:cNvSpPr/>
      </xdr:nvSpPr>
      <xdr:spPr>
        <a:xfrm>
          <a:off x="26483582" y="916441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696686</xdr:colOff>
      <xdr:row>36</xdr:row>
      <xdr:rowOff>117020</xdr:rowOff>
    </xdr:from>
    <xdr:to>
      <xdr:col>31</xdr:col>
      <xdr:colOff>991961</xdr:colOff>
      <xdr:row>36</xdr:row>
      <xdr:rowOff>355145</xdr:rowOff>
    </xdr:to>
    <xdr:sp macro="" textlink="">
      <xdr:nvSpPr>
        <xdr:cNvPr id="251" name="Rectangle 250">
          <a:extLst>
            <a:ext uri="{FF2B5EF4-FFF2-40B4-BE49-F238E27FC236}">
              <a16:creationId xmlns:a16="http://schemas.microsoft.com/office/drawing/2014/main" id="{E4121E90-292A-4989-9F7C-F6F050EC452B}"/>
            </a:ext>
          </a:extLst>
        </xdr:cNvPr>
        <xdr:cNvSpPr/>
      </xdr:nvSpPr>
      <xdr:spPr>
        <a:xfrm>
          <a:off x="24441150" y="9179377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180975</xdr:colOff>
      <xdr:row>31</xdr:row>
      <xdr:rowOff>85725</xdr:rowOff>
    </xdr:from>
    <xdr:to>
      <xdr:col>21</xdr:col>
      <xdr:colOff>476250</xdr:colOff>
      <xdr:row>31</xdr:row>
      <xdr:rowOff>323850</xdr:rowOff>
    </xdr:to>
    <xdr:sp macro="" textlink="">
      <xdr:nvSpPr>
        <xdr:cNvPr id="252" name="Rectangle 251">
          <a:extLst>
            <a:ext uri="{FF2B5EF4-FFF2-40B4-BE49-F238E27FC236}">
              <a16:creationId xmlns:a16="http://schemas.microsoft.com/office/drawing/2014/main" id="{DAF85CE2-67B5-43E0-A978-D5DA6F4FC1A8}"/>
            </a:ext>
          </a:extLst>
        </xdr:cNvPr>
        <xdr:cNvSpPr/>
      </xdr:nvSpPr>
      <xdr:spPr>
        <a:xfrm>
          <a:off x="16725900" y="700087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476250</xdr:colOff>
      <xdr:row>1</xdr:row>
      <xdr:rowOff>95250</xdr:rowOff>
    </xdr:from>
    <xdr:to>
      <xdr:col>25</xdr:col>
      <xdr:colOff>771525</xdr:colOff>
      <xdr:row>1</xdr:row>
      <xdr:rowOff>333375</xdr:rowOff>
    </xdr:to>
    <xdr:sp macro="" textlink="">
      <xdr:nvSpPr>
        <xdr:cNvPr id="253" name="Rectangle 252">
          <a:extLst>
            <a:ext uri="{FF2B5EF4-FFF2-40B4-BE49-F238E27FC236}">
              <a16:creationId xmlns:a16="http://schemas.microsoft.com/office/drawing/2014/main" id="{02101973-FCAB-4953-BE77-0D7A5A3BD9E7}"/>
            </a:ext>
          </a:extLst>
        </xdr:cNvPr>
        <xdr:cNvSpPr/>
      </xdr:nvSpPr>
      <xdr:spPr>
        <a:xfrm>
          <a:off x="19059525" y="952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542925</xdr:colOff>
      <xdr:row>6</xdr:row>
      <xdr:rowOff>171450</xdr:rowOff>
    </xdr:from>
    <xdr:to>
      <xdr:col>25</xdr:col>
      <xdr:colOff>838200</xdr:colOff>
      <xdr:row>9</xdr:row>
      <xdr:rowOff>28575</xdr:rowOff>
    </xdr:to>
    <xdr:sp macro="" textlink="">
      <xdr:nvSpPr>
        <xdr:cNvPr id="254" name="Rectangle 253">
          <a:extLst>
            <a:ext uri="{FF2B5EF4-FFF2-40B4-BE49-F238E27FC236}">
              <a16:creationId xmlns:a16="http://schemas.microsoft.com/office/drawing/2014/main" id="{14E75592-8A95-4EA8-9C23-BC0164B23A6B}"/>
            </a:ext>
          </a:extLst>
        </xdr:cNvPr>
        <xdr:cNvSpPr/>
      </xdr:nvSpPr>
      <xdr:spPr>
        <a:xfrm>
          <a:off x="19126200" y="13716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561975</xdr:colOff>
      <xdr:row>11</xdr:row>
      <xdr:rowOff>152400</xdr:rowOff>
    </xdr:from>
    <xdr:to>
      <xdr:col>25</xdr:col>
      <xdr:colOff>857250</xdr:colOff>
      <xdr:row>14</xdr:row>
      <xdr:rowOff>9525</xdr:rowOff>
    </xdr:to>
    <xdr:sp macro="" textlink="">
      <xdr:nvSpPr>
        <xdr:cNvPr id="255" name="Rectangle 254">
          <a:extLst>
            <a:ext uri="{FF2B5EF4-FFF2-40B4-BE49-F238E27FC236}">
              <a16:creationId xmlns:a16="http://schemas.microsoft.com/office/drawing/2014/main" id="{CEC0814E-F36E-45CF-9DFF-500200A25BE2}"/>
            </a:ext>
          </a:extLst>
        </xdr:cNvPr>
        <xdr:cNvSpPr/>
      </xdr:nvSpPr>
      <xdr:spPr>
        <a:xfrm>
          <a:off x="19145250" y="24955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523875</xdr:colOff>
      <xdr:row>16</xdr:row>
      <xdr:rowOff>104775</xdr:rowOff>
    </xdr:from>
    <xdr:to>
      <xdr:col>25</xdr:col>
      <xdr:colOff>819150</xdr:colOff>
      <xdr:row>16</xdr:row>
      <xdr:rowOff>342900</xdr:rowOff>
    </xdr:to>
    <xdr:sp macro="" textlink="">
      <xdr:nvSpPr>
        <xdr:cNvPr id="256" name="Rectangle 255">
          <a:extLst>
            <a:ext uri="{FF2B5EF4-FFF2-40B4-BE49-F238E27FC236}">
              <a16:creationId xmlns:a16="http://schemas.microsoft.com/office/drawing/2014/main" id="{CD5D2FAE-45EF-47DE-943C-50FFC12FC9AE}"/>
            </a:ext>
          </a:extLst>
        </xdr:cNvPr>
        <xdr:cNvSpPr/>
      </xdr:nvSpPr>
      <xdr:spPr>
        <a:xfrm>
          <a:off x="19107150" y="35909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628650</xdr:colOff>
      <xdr:row>21</xdr:row>
      <xdr:rowOff>171450</xdr:rowOff>
    </xdr:from>
    <xdr:to>
      <xdr:col>25</xdr:col>
      <xdr:colOff>923925</xdr:colOff>
      <xdr:row>24</xdr:row>
      <xdr:rowOff>28575</xdr:rowOff>
    </xdr:to>
    <xdr:sp macro="" textlink="">
      <xdr:nvSpPr>
        <xdr:cNvPr id="257" name="Rectangle 256">
          <a:extLst>
            <a:ext uri="{FF2B5EF4-FFF2-40B4-BE49-F238E27FC236}">
              <a16:creationId xmlns:a16="http://schemas.microsoft.com/office/drawing/2014/main" id="{806A7982-29B1-4CE2-88B1-25DC2E3E0F52}"/>
            </a:ext>
          </a:extLst>
        </xdr:cNvPr>
        <xdr:cNvSpPr/>
      </xdr:nvSpPr>
      <xdr:spPr>
        <a:xfrm>
          <a:off x="19211925" y="48006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571500</xdr:colOff>
      <xdr:row>26</xdr:row>
      <xdr:rowOff>133350</xdr:rowOff>
    </xdr:from>
    <xdr:to>
      <xdr:col>25</xdr:col>
      <xdr:colOff>866775</xdr:colOff>
      <xdr:row>26</xdr:row>
      <xdr:rowOff>371475</xdr:rowOff>
    </xdr:to>
    <xdr:sp macro="" textlink="">
      <xdr:nvSpPr>
        <xdr:cNvPr id="258" name="Rectangle 257">
          <a:extLst>
            <a:ext uri="{FF2B5EF4-FFF2-40B4-BE49-F238E27FC236}">
              <a16:creationId xmlns:a16="http://schemas.microsoft.com/office/drawing/2014/main" id="{A2275038-C5ED-433F-B8C4-CFC8404FD6AC}"/>
            </a:ext>
          </a:extLst>
        </xdr:cNvPr>
        <xdr:cNvSpPr/>
      </xdr:nvSpPr>
      <xdr:spPr>
        <a:xfrm>
          <a:off x="19154775" y="59055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971550</xdr:colOff>
      <xdr:row>26</xdr:row>
      <xdr:rowOff>152400</xdr:rowOff>
    </xdr:from>
    <xdr:to>
      <xdr:col>27</xdr:col>
      <xdr:colOff>1266825</xdr:colOff>
      <xdr:row>29</xdr:row>
      <xdr:rowOff>9525</xdr:rowOff>
    </xdr:to>
    <xdr:sp macro="" textlink="">
      <xdr:nvSpPr>
        <xdr:cNvPr id="259" name="Rectangle 258">
          <a:extLst>
            <a:ext uri="{FF2B5EF4-FFF2-40B4-BE49-F238E27FC236}">
              <a16:creationId xmlns:a16="http://schemas.microsoft.com/office/drawing/2014/main" id="{7210825E-9B8F-4CD9-B8F0-13140A3978BE}"/>
            </a:ext>
          </a:extLst>
        </xdr:cNvPr>
        <xdr:cNvSpPr/>
      </xdr:nvSpPr>
      <xdr:spPr>
        <a:xfrm>
          <a:off x="20888325" y="59245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590550</xdr:colOff>
      <xdr:row>31</xdr:row>
      <xdr:rowOff>133350</xdr:rowOff>
    </xdr:from>
    <xdr:to>
      <xdr:col>25</xdr:col>
      <xdr:colOff>885825</xdr:colOff>
      <xdr:row>31</xdr:row>
      <xdr:rowOff>371475</xdr:rowOff>
    </xdr:to>
    <xdr:sp macro="" textlink="">
      <xdr:nvSpPr>
        <xdr:cNvPr id="260" name="Rectangle 259">
          <a:extLst>
            <a:ext uri="{FF2B5EF4-FFF2-40B4-BE49-F238E27FC236}">
              <a16:creationId xmlns:a16="http://schemas.microsoft.com/office/drawing/2014/main" id="{30ACB3F8-8E85-42DB-86B9-FCCB06CC5F42}"/>
            </a:ext>
          </a:extLst>
        </xdr:cNvPr>
        <xdr:cNvSpPr/>
      </xdr:nvSpPr>
      <xdr:spPr>
        <a:xfrm>
          <a:off x="19173825" y="70485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571500</xdr:colOff>
      <xdr:row>36</xdr:row>
      <xdr:rowOff>152400</xdr:rowOff>
    </xdr:from>
    <xdr:to>
      <xdr:col>25</xdr:col>
      <xdr:colOff>866775</xdr:colOff>
      <xdr:row>39</xdr:row>
      <xdr:rowOff>9525</xdr:rowOff>
    </xdr:to>
    <xdr:sp macro="" textlink="">
      <xdr:nvSpPr>
        <xdr:cNvPr id="261" name="Rectangle 260">
          <a:extLst>
            <a:ext uri="{FF2B5EF4-FFF2-40B4-BE49-F238E27FC236}">
              <a16:creationId xmlns:a16="http://schemas.microsoft.com/office/drawing/2014/main" id="{60E234FE-EBB8-41BD-BE19-7DE159B45225}"/>
            </a:ext>
          </a:extLst>
        </xdr:cNvPr>
        <xdr:cNvSpPr/>
      </xdr:nvSpPr>
      <xdr:spPr>
        <a:xfrm>
          <a:off x="19154775" y="82105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952500</xdr:colOff>
      <xdr:row>16</xdr:row>
      <xdr:rowOff>95250</xdr:rowOff>
    </xdr:from>
    <xdr:to>
      <xdr:col>27</xdr:col>
      <xdr:colOff>1247775</xdr:colOff>
      <xdr:row>16</xdr:row>
      <xdr:rowOff>333375</xdr:rowOff>
    </xdr:to>
    <xdr:sp macro="" textlink="">
      <xdr:nvSpPr>
        <xdr:cNvPr id="263" name="Rectangle 262">
          <a:extLst>
            <a:ext uri="{FF2B5EF4-FFF2-40B4-BE49-F238E27FC236}">
              <a16:creationId xmlns:a16="http://schemas.microsoft.com/office/drawing/2014/main" id="{901FE906-DFEE-45D6-BF6C-49A7FB7A7C56}"/>
            </a:ext>
          </a:extLst>
        </xdr:cNvPr>
        <xdr:cNvSpPr/>
      </xdr:nvSpPr>
      <xdr:spPr>
        <a:xfrm>
          <a:off x="20869275" y="35814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857250</xdr:colOff>
      <xdr:row>11</xdr:row>
      <xdr:rowOff>123825</xdr:rowOff>
    </xdr:from>
    <xdr:to>
      <xdr:col>29</xdr:col>
      <xdr:colOff>1152525</xdr:colOff>
      <xdr:row>11</xdr:row>
      <xdr:rowOff>361950</xdr:rowOff>
    </xdr:to>
    <xdr:sp macro="" textlink="">
      <xdr:nvSpPr>
        <xdr:cNvPr id="264" name="Rectangle 263">
          <a:extLst>
            <a:ext uri="{FF2B5EF4-FFF2-40B4-BE49-F238E27FC236}">
              <a16:creationId xmlns:a16="http://schemas.microsoft.com/office/drawing/2014/main" id="{EF188012-1181-4763-B67C-5EEA44DBE7D6}"/>
            </a:ext>
          </a:extLst>
        </xdr:cNvPr>
        <xdr:cNvSpPr/>
      </xdr:nvSpPr>
      <xdr:spPr>
        <a:xfrm>
          <a:off x="22821900" y="246697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838200</xdr:colOff>
      <xdr:row>11</xdr:row>
      <xdr:rowOff>95250</xdr:rowOff>
    </xdr:from>
    <xdr:to>
      <xdr:col>31</xdr:col>
      <xdr:colOff>1133475</xdr:colOff>
      <xdr:row>11</xdr:row>
      <xdr:rowOff>333375</xdr:rowOff>
    </xdr:to>
    <xdr:sp macro="" textlink="">
      <xdr:nvSpPr>
        <xdr:cNvPr id="265" name="Rectangle 264">
          <a:extLst>
            <a:ext uri="{FF2B5EF4-FFF2-40B4-BE49-F238E27FC236}">
              <a16:creationId xmlns:a16="http://schemas.microsoft.com/office/drawing/2014/main" id="{18776977-9667-4BA3-AE4E-048480E13961}"/>
            </a:ext>
          </a:extLst>
        </xdr:cNvPr>
        <xdr:cNvSpPr/>
      </xdr:nvSpPr>
      <xdr:spPr>
        <a:xfrm>
          <a:off x="24545925" y="24384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695325</xdr:colOff>
      <xdr:row>6</xdr:row>
      <xdr:rowOff>123825</xdr:rowOff>
    </xdr:from>
    <xdr:to>
      <xdr:col>31</xdr:col>
      <xdr:colOff>990600</xdr:colOff>
      <xdr:row>6</xdr:row>
      <xdr:rowOff>361950</xdr:rowOff>
    </xdr:to>
    <xdr:sp macro="" textlink="">
      <xdr:nvSpPr>
        <xdr:cNvPr id="266" name="Rectangle 265">
          <a:extLst>
            <a:ext uri="{FF2B5EF4-FFF2-40B4-BE49-F238E27FC236}">
              <a16:creationId xmlns:a16="http://schemas.microsoft.com/office/drawing/2014/main" id="{0390323D-9F79-4FB5-9AF6-7753FAB173F4}"/>
            </a:ext>
          </a:extLst>
        </xdr:cNvPr>
        <xdr:cNvSpPr/>
      </xdr:nvSpPr>
      <xdr:spPr>
        <a:xfrm>
          <a:off x="24403050" y="132397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933450</xdr:colOff>
      <xdr:row>16</xdr:row>
      <xdr:rowOff>123825</xdr:rowOff>
    </xdr:from>
    <xdr:to>
      <xdr:col>29</xdr:col>
      <xdr:colOff>1228725</xdr:colOff>
      <xdr:row>16</xdr:row>
      <xdr:rowOff>361950</xdr:rowOff>
    </xdr:to>
    <xdr:sp macro="" textlink="">
      <xdr:nvSpPr>
        <xdr:cNvPr id="267" name="Rectangle 266">
          <a:extLst>
            <a:ext uri="{FF2B5EF4-FFF2-40B4-BE49-F238E27FC236}">
              <a16:creationId xmlns:a16="http://schemas.microsoft.com/office/drawing/2014/main" id="{617E958B-53A6-4C90-ACFC-51BCFAE350D8}"/>
            </a:ext>
          </a:extLst>
        </xdr:cNvPr>
        <xdr:cNvSpPr/>
      </xdr:nvSpPr>
      <xdr:spPr>
        <a:xfrm>
          <a:off x="22898100" y="360997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962025</xdr:colOff>
      <xdr:row>21</xdr:row>
      <xdr:rowOff>133350</xdr:rowOff>
    </xdr:from>
    <xdr:to>
      <xdr:col>29</xdr:col>
      <xdr:colOff>1257300</xdr:colOff>
      <xdr:row>21</xdr:row>
      <xdr:rowOff>371475</xdr:rowOff>
    </xdr:to>
    <xdr:sp macro="" textlink="">
      <xdr:nvSpPr>
        <xdr:cNvPr id="268" name="Rectangle 267">
          <a:extLst>
            <a:ext uri="{FF2B5EF4-FFF2-40B4-BE49-F238E27FC236}">
              <a16:creationId xmlns:a16="http://schemas.microsoft.com/office/drawing/2014/main" id="{15C1B1F4-6948-4182-966E-F220A9E823E0}"/>
            </a:ext>
          </a:extLst>
        </xdr:cNvPr>
        <xdr:cNvSpPr/>
      </xdr:nvSpPr>
      <xdr:spPr>
        <a:xfrm>
          <a:off x="22926675" y="47625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771525</xdr:colOff>
      <xdr:row>36</xdr:row>
      <xdr:rowOff>161925</xdr:rowOff>
    </xdr:from>
    <xdr:to>
      <xdr:col>29</xdr:col>
      <xdr:colOff>1066800</xdr:colOff>
      <xdr:row>39</xdr:row>
      <xdr:rowOff>19050</xdr:rowOff>
    </xdr:to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id="{76EE011F-21F9-4CDA-9E58-E12782C02BFF}"/>
            </a:ext>
          </a:extLst>
        </xdr:cNvPr>
        <xdr:cNvSpPr/>
      </xdr:nvSpPr>
      <xdr:spPr>
        <a:xfrm>
          <a:off x="22736175" y="822007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828675</xdr:colOff>
      <xdr:row>1</xdr:row>
      <xdr:rowOff>152400</xdr:rowOff>
    </xdr:from>
    <xdr:to>
      <xdr:col>35</xdr:col>
      <xdr:colOff>1123950</xdr:colOff>
      <xdr:row>1</xdr:row>
      <xdr:rowOff>390525</xdr:rowOff>
    </xdr:to>
    <xdr:sp macro="" textlink="">
      <xdr:nvSpPr>
        <xdr:cNvPr id="270" name="Rectangle 269">
          <a:extLst>
            <a:ext uri="{FF2B5EF4-FFF2-40B4-BE49-F238E27FC236}">
              <a16:creationId xmlns:a16="http://schemas.microsoft.com/office/drawing/2014/main" id="{598F3571-A9A1-4B99-A1FB-CA86B75837A8}"/>
            </a:ext>
          </a:extLst>
        </xdr:cNvPr>
        <xdr:cNvSpPr/>
      </xdr:nvSpPr>
      <xdr:spPr>
        <a:xfrm>
          <a:off x="27984450" y="1524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857250</xdr:colOff>
      <xdr:row>6</xdr:row>
      <xdr:rowOff>142875</xdr:rowOff>
    </xdr:from>
    <xdr:to>
      <xdr:col>35</xdr:col>
      <xdr:colOff>1152525</xdr:colOff>
      <xdr:row>7</xdr:row>
      <xdr:rowOff>0</xdr:rowOff>
    </xdr:to>
    <xdr:sp macro="" textlink="">
      <xdr:nvSpPr>
        <xdr:cNvPr id="271" name="Rectangle 270">
          <a:extLst>
            <a:ext uri="{FF2B5EF4-FFF2-40B4-BE49-F238E27FC236}">
              <a16:creationId xmlns:a16="http://schemas.microsoft.com/office/drawing/2014/main" id="{CF470E28-7530-49CA-BFF9-7365185C16C6}"/>
            </a:ext>
          </a:extLst>
        </xdr:cNvPr>
        <xdr:cNvSpPr/>
      </xdr:nvSpPr>
      <xdr:spPr>
        <a:xfrm>
          <a:off x="28013025" y="13430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876300</xdr:colOff>
      <xdr:row>11</xdr:row>
      <xdr:rowOff>114300</xdr:rowOff>
    </xdr:from>
    <xdr:to>
      <xdr:col>35</xdr:col>
      <xdr:colOff>1171575</xdr:colOff>
      <xdr:row>11</xdr:row>
      <xdr:rowOff>352425</xdr:rowOff>
    </xdr:to>
    <xdr:sp macro="" textlink="">
      <xdr:nvSpPr>
        <xdr:cNvPr id="272" name="Rectangle 271">
          <a:extLst>
            <a:ext uri="{FF2B5EF4-FFF2-40B4-BE49-F238E27FC236}">
              <a16:creationId xmlns:a16="http://schemas.microsoft.com/office/drawing/2014/main" id="{F168F595-BD4F-4FA6-B2A4-48302D1A2E37}"/>
            </a:ext>
          </a:extLst>
        </xdr:cNvPr>
        <xdr:cNvSpPr/>
      </xdr:nvSpPr>
      <xdr:spPr>
        <a:xfrm>
          <a:off x="28032075" y="24574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771525</xdr:colOff>
      <xdr:row>26</xdr:row>
      <xdr:rowOff>95250</xdr:rowOff>
    </xdr:from>
    <xdr:to>
      <xdr:col>33</xdr:col>
      <xdr:colOff>1066800</xdr:colOff>
      <xdr:row>26</xdr:row>
      <xdr:rowOff>333375</xdr:rowOff>
    </xdr:to>
    <xdr:sp macro="" textlink="">
      <xdr:nvSpPr>
        <xdr:cNvPr id="273" name="Rectangle 272">
          <a:extLst>
            <a:ext uri="{FF2B5EF4-FFF2-40B4-BE49-F238E27FC236}">
              <a16:creationId xmlns:a16="http://schemas.microsoft.com/office/drawing/2014/main" id="{3106B4BB-67EE-4FB7-A7B5-81CDCC8DD811}"/>
            </a:ext>
          </a:extLst>
        </xdr:cNvPr>
        <xdr:cNvSpPr/>
      </xdr:nvSpPr>
      <xdr:spPr>
        <a:xfrm>
          <a:off x="26184225" y="586740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952500</xdr:colOff>
      <xdr:row>31</xdr:row>
      <xdr:rowOff>104775</xdr:rowOff>
    </xdr:from>
    <xdr:to>
      <xdr:col>35</xdr:col>
      <xdr:colOff>1247775</xdr:colOff>
      <xdr:row>31</xdr:row>
      <xdr:rowOff>342900</xdr:rowOff>
    </xdr:to>
    <xdr:sp macro="" textlink="">
      <xdr:nvSpPr>
        <xdr:cNvPr id="280" name="Rectangle 279">
          <a:extLst>
            <a:ext uri="{FF2B5EF4-FFF2-40B4-BE49-F238E27FC236}">
              <a16:creationId xmlns:a16="http://schemas.microsoft.com/office/drawing/2014/main" id="{883AD90F-8DFA-451A-AB39-678BB93F41D8}"/>
            </a:ext>
          </a:extLst>
        </xdr:cNvPr>
        <xdr:cNvSpPr/>
      </xdr:nvSpPr>
      <xdr:spPr>
        <a:xfrm>
          <a:off x="28108275" y="70199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1000125</xdr:colOff>
      <xdr:row>36</xdr:row>
      <xdr:rowOff>142875</xdr:rowOff>
    </xdr:from>
    <xdr:to>
      <xdr:col>35</xdr:col>
      <xdr:colOff>1295400</xdr:colOff>
      <xdr:row>37</xdr:row>
      <xdr:rowOff>0</xdr:rowOff>
    </xdr:to>
    <xdr:sp macro="" textlink="">
      <xdr:nvSpPr>
        <xdr:cNvPr id="281" name="Rectangle 280">
          <a:extLst>
            <a:ext uri="{FF2B5EF4-FFF2-40B4-BE49-F238E27FC236}">
              <a16:creationId xmlns:a16="http://schemas.microsoft.com/office/drawing/2014/main" id="{A6A524B3-0EE9-4F1D-8096-D403113D8457}"/>
            </a:ext>
          </a:extLst>
        </xdr:cNvPr>
        <xdr:cNvSpPr/>
      </xdr:nvSpPr>
      <xdr:spPr>
        <a:xfrm>
          <a:off x="28155900" y="82010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37</xdr:col>
      <xdr:colOff>885825</xdr:colOff>
      <xdr:row>36</xdr:row>
      <xdr:rowOff>142875</xdr:rowOff>
    </xdr:from>
    <xdr:to>
      <xdr:col>37</xdr:col>
      <xdr:colOff>1181100</xdr:colOff>
      <xdr:row>37</xdr:row>
      <xdr:rowOff>0</xdr:rowOff>
    </xdr:to>
    <xdr:sp macro="" textlink="">
      <xdr:nvSpPr>
        <xdr:cNvPr id="282" name="Rectangle 281">
          <a:extLst>
            <a:ext uri="{FF2B5EF4-FFF2-40B4-BE49-F238E27FC236}">
              <a16:creationId xmlns:a16="http://schemas.microsoft.com/office/drawing/2014/main" id="{894ED8A5-1BDE-403C-912F-50F2B9C54C53}"/>
            </a:ext>
          </a:extLst>
        </xdr:cNvPr>
        <xdr:cNvSpPr/>
      </xdr:nvSpPr>
      <xdr:spPr>
        <a:xfrm>
          <a:off x="30165675" y="820102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37</xdr:col>
      <xdr:colOff>933450</xdr:colOff>
      <xdr:row>44</xdr:row>
      <xdr:rowOff>123825</xdr:rowOff>
    </xdr:from>
    <xdr:to>
      <xdr:col>37</xdr:col>
      <xdr:colOff>1228725</xdr:colOff>
      <xdr:row>44</xdr:row>
      <xdr:rowOff>361950</xdr:rowOff>
    </xdr:to>
    <xdr:sp macro="" textlink="">
      <xdr:nvSpPr>
        <xdr:cNvPr id="283" name="Rectangle 282">
          <a:extLst>
            <a:ext uri="{FF2B5EF4-FFF2-40B4-BE49-F238E27FC236}">
              <a16:creationId xmlns:a16="http://schemas.microsoft.com/office/drawing/2014/main" id="{2B57816D-F630-430A-A5D4-CCF176685133}"/>
            </a:ext>
          </a:extLst>
        </xdr:cNvPr>
        <xdr:cNvSpPr/>
      </xdr:nvSpPr>
      <xdr:spPr>
        <a:xfrm>
          <a:off x="30213300" y="10086975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37</xdr:col>
      <xdr:colOff>1009650</xdr:colOff>
      <xdr:row>49</xdr:row>
      <xdr:rowOff>142875</xdr:rowOff>
    </xdr:from>
    <xdr:to>
      <xdr:col>37</xdr:col>
      <xdr:colOff>1304925</xdr:colOff>
      <xdr:row>50</xdr:row>
      <xdr:rowOff>0</xdr:rowOff>
    </xdr:to>
    <xdr:sp macro="" textlink="">
      <xdr:nvSpPr>
        <xdr:cNvPr id="284" name="Rectangle 283">
          <a:extLst>
            <a:ext uri="{FF2B5EF4-FFF2-40B4-BE49-F238E27FC236}">
              <a16:creationId xmlns:a16="http://schemas.microsoft.com/office/drawing/2014/main" id="{9B590601-D1BB-430F-8E8C-E9518EDA9D80}"/>
            </a:ext>
          </a:extLst>
        </xdr:cNvPr>
        <xdr:cNvSpPr/>
      </xdr:nvSpPr>
      <xdr:spPr>
        <a:xfrm>
          <a:off x="31746825" y="13163550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895350</xdr:colOff>
      <xdr:row>44</xdr:row>
      <xdr:rowOff>123825</xdr:rowOff>
    </xdr:from>
    <xdr:to>
      <xdr:col>35</xdr:col>
      <xdr:colOff>1190625</xdr:colOff>
      <xdr:row>44</xdr:row>
      <xdr:rowOff>361950</xdr:rowOff>
    </xdr:to>
    <xdr:sp macro="" textlink="">
      <xdr:nvSpPr>
        <xdr:cNvPr id="285" name="Rectangle 284">
          <a:extLst>
            <a:ext uri="{FF2B5EF4-FFF2-40B4-BE49-F238E27FC236}">
              <a16:creationId xmlns:a16="http://schemas.microsoft.com/office/drawing/2014/main" id="{E01D539A-2BCB-4FAB-9481-0E6808534AB0}"/>
            </a:ext>
          </a:extLst>
        </xdr:cNvPr>
        <xdr:cNvSpPr/>
      </xdr:nvSpPr>
      <xdr:spPr>
        <a:xfrm>
          <a:off x="31511421" y="13513254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485776</xdr:colOff>
      <xdr:row>5</xdr:row>
      <xdr:rowOff>349250</xdr:rowOff>
    </xdr:from>
    <xdr:to>
      <xdr:col>25</xdr:col>
      <xdr:colOff>485777</xdr:colOff>
      <xdr:row>9</xdr:row>
      <xdr:rowOff>133350</xdr:rowOff>
    </xdr:to>
    <xdr:cxnSp macro="">
      <xdr:nvCxnSpPr>
        <xdr:cNvPr id="203" name="Straight Arrow Connector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/>
      </xdr:nvCxnSpPr>
      <xdr:spPr>
        <a:xfrm flipH="1">
          <a:off x="20688301" y="2587625"/>
          <a:ext cx="1" cy="9271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485777</xdr:colOff>
      <xdr:row>30</xdr:row>
      <xdr:rowOff>317500</xdr:rowOff>
    </xdr:from>
    <xdr:to>
      <xdr:col>25</xdr:col>
      <xdr:colOff>485778</xdr:colOff>
      <xdr:row>31</xdr:row>
      <xdr:rowOff>190500</xdr:rowOff>
    </xdr:to>
    <xdr:cxnSp macro="">
      <xdr:nvCxnSpPr>
        <xdr:cNvPr id="208" name="Straight Arrow Connector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/>
      </xdr:nvCxnSpPr>
      <xdr:spPr>
        <a:xfrm flipH="1">
          <a:off x="19069052" y="6851650"/>
          <a:ext cx="1" cy="2540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1571625</xdr:colOff>
      <xdr:row>39</xdr:row>
      <xdr:rowOff>204106</xdr:rowOff>
    </xdr:from>
    <xdr:to>
      <xdr:col>35</xdr:col>
      <xdr:colOff>104774</xdr:colOff>
      <xdr:row>41</xdr:row>
      <xdr:rowOff>266699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FD901C56-C48E-411C-A886-F4ED482D9047}"/>
            </a:ext>
          </a:extLst>
        </xdr:cNvPr>
        <xdr:cNvSpPr/>
      </xdr:nvSpPr>
      <xdr:spPr>
        <a:xfrm>
          <a:off x="29070300" y="12843781"/>
          <a:ext cx="2371724" cy="8245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Design and Control of Hydraulic and Pneumatic systems</a:t>
          </a: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295275</xdr:colOff>
      <xdr:row>39</xdr:row>
      <xdr:rowOff>209550</xdr:rowOff>
    </xdr:from>
    <xdr:to>
      <xdr:col>31</xdr:col>
      <xdr:colOff>1590675</xdr:colOff>
      <xdr:row>41</xdr:row>
      <xdr:rowOff>95249</xdr:rowOff>
    </xdr:to>
    <xdr:sp macro="" textlink="">
      <xdr:nvSpPr>
        <xdr:cNvPr id="300" name="Rectangle 299">
          <a:extLst>
            <a:ext uri="{FF2B5EF4-FFF2-40B4-BE49-F238E27FC236}">
              <a16:creationId xmlns:a16="http://schemas.microsoft.com/office/drawing/2014/main" id="{90EE6311-7DD5-45A3-95E4-7BE935439B8B}"/>
            </a:ext>
          </a:extLst>
        </xdr:cNvPr>
        <xdr:cNvSpPr/>
      </xdr:nvSpPr>
      <xdr:spPr>
        <a:xfrm>
          <a:off x="27441525" y="12849225"/>
          <a:ext cx="1647825" cy="6476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Hydraulic and Pneumatic systems Lab*</a:t>
          </a: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751068</xdr:colOff>
      <xdr:row>31</xdr:row>
      <xdr:rowOff>0</xdr:rowOff>
    </xdr:from>
    <xdr:to>
      <xdr:col>33</xdr:col>
      <xdr:colOff>775607</xdr:colOff>
      <xdr:row>37</xdr:row>
      <xdr:rowOff>266700</xdr:rowOff>
    </xdr:to>
    <xdr:cxnSp macro="">
      <xdr:nvCxnSpPr>
        <xdr:cNvPr id="301" name="Straight Arrow Connector 300">
          <a:extLst>
            <a:ext uri="{FF2B5EF4-FFF2-40B4-BE49-F238E27FC236}">
              <a16:creationId xmlns:a16="http://schemas.microsoft.com/office/drawing/2014/main" id="{1DF09942-95A9-4ECD-8F43-4A02D2EEB212}"/>
            </a:ext>
          </a:extLst>
        </xdr:cNvPr>
        <xdr:cNvCxnSpPr/>
      </xdr:nvCxnSpPr>
      <xdr:spPr>
        <a:xfrm flipH="1">
          <a:off x="29954718" y="10353675"/>
          <a:ext cx="24539" cy="21717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733425</xdr:colOff>
      <xdr:row>44</xdr:row>
      <xdr:rowOff>123825</xdr:rowOff>
    </xdr:from>
    <xdr:to>
      <xdr:col>20</xdr:col>
      <xdr:colOff>1028700</xdr:colOff>
      <xdr:row>44</xdr:row>
      <xdr:rowOff>361950</xdr:rowOff>
    </xdr:to>
    <xdr:sp macro="" textlink="">
      <xdr:nvSpPr>
        <xdr:cNvPr id="309" name="Rectangle 308">
          <a:extLst>
            <a:ext uri="{FF2B5EF4-FFF2-40B4-BE49-F238E27FC236}">
              <a16:creationId xmlns:a16="http://schemas.microsoft.com/office/drawing/2014/main" id="{13ECFF35-8BFF-45EE-B823-628E5939A179}"/>
            </a:ext>
          </a:extLst>
        </xdr:cNvPr>
        <xdr:cNvSpPr/>
      </xdr:nvSpPr>
      <xdr:spPr>
        <a:xfrm>
          <a:off x="24477889" y="11091182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721179</xdr:colOff>
      <xdr:row>48</xdr:row>
      <xdr:rowOff>326572</xdr:rowOff>
    </xdr:from>
    <xdr:to>
      <xdr:col>20</xdr:col>
      <xdr:colOff>721180</xdr:colOff>
      <xdr:row>52</xdr:row>
      <xdr:rowOff>183697</xdr:rowOff>
    </xdr:to>
    <xdr:cxnSp macro="">
      <xdr:nvCxnSpPr>
        <xdr:cNvPr id="310" name="Straight Arrow Connector 309">
          <a:extLst>
            <a:ext uri="{FF2B5EF4-FFF2-40B4-BE49-F238E27FC236}">
              <a16:creationId xmlns:a16="http://schemas.microsoft.com/office/drawing/2014/main" id="{D8A734BD-4EF8-4957-8A54-F09137924D56}"/>
            </a:ext>
          </a:extLst>
        </xdr:cNvPr>
        <xdr:cNvCxnSpPr/>
      </xdr:nvCxnSpPr>
      <xdr:spPr>
        <a:xfrm flipH="1">
          <a:off x="15825108" y="12055929"/>
          <a:ext cx="1" cy="61912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800100</xdr:colOff>
      <xdr:row>49</xdr:row>
      <xdr:rowOff>104775</xdr:rowOff>
    </xdr:from>
    <xdr:to>
      <xdr:col>20</xdr:col>
      <xdr:colOff>1095375</xdr:colOff>
      <xdr:row>49</xdr:row>
      <xdr:rowOff>342900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id="{6EC2679E-924A-4331-9E53-3C3F5F86F4BC}"/>
            </a:ext>
          </a:extLst>
        </xdr:cNvPr>
        <xdr:cNvSpPr/>
      </xdr:nvSpPr>
      <xdr:spPr>
        <a:xfrm>
          <a:off x="24544564" y="12215132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r-JO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971551</xdr:colOff>
      <xdr:row>44</xdr:row>
      <xdr:rowOff>72117</xdr:rowOff>
    </xdr:from>
    <xdr:to>
      <xdr:col>27</xdr:col>
      <xdr:colOff>1266826</xdr:colOff>
      <xdr:row>44</xdr:row>
      <xdr:rowOff>310242</xdr:rowOff>
    </xdr:to>
    <xdr:sp macro="" textlink="">
      <xdr:nvSpPr>
        <xdr:cNvPr id="312" name="Rectangle 311">
          <a:extLst>
            <a:ext uri="{FF2B5EF4-FFF2-40B4-BE49-F238E27FC236}">
              <a16:creationId xmlns:a16="http://schemas.microsoft.com/office/drawing/2014/main" id="{6B6E6D9C-2E64-4059-9B81-D9FA147E4AF4}"/>
            </a:ext>
          </a:extLst>
        </xdr:cNvPr>
        <xdr:cNvSpPr/>
      </xdr:nvSpPr>
      <xdr:spPr>
        <a:xfrm>
          <a:off x="20919622" y="12182474"/>
          <a:ext cx="29527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US" sz="1100" b="1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455082</xdr:colOff>
      <xdr:row>39</xdr:row>
      <xdr:rowOff>354539</xdr:rowOff>
    </xdr:from>
    <xdr:to>
      <xdr:col>8</xdr:col>
      <xdr:colOff>1866899</xdr:colOff>
      <xdr:row>40</xdr:row>
      <xdr:rowOff>364064</xdr:rowOff>
    </xdr:to>
    <xdr:sp macro="" textlink="">
      <xdr:nvSpPr>
        <xdr:cNvPr id="314" name="Rectangle 313">
          <a:extLst>
            <a:ext uri="{FF2B5EF4-FFF2-40B4-BE49-F238E27FC236}">
              <a16:creationId xmlns:a16="http://schemas.microsoft.com/office/drawing/2014/main" id="{47008DD5-B05C-48C2-8D2B-6173EE26A44A}"/>
            </a:ext>
          </a:extLst>
        </xdr:cNvPr>
        <xdr:cNvSpPr/>
      </xdr:nvSpPr>
      <xdr:spPr>
        <a:xfrm>
          <a:off x="7143749" y="13001622"/>
          <a:ext cx="1866900" cy="390525"/>
        </a:xfrm>
        <a:prstGeom prst="rect">
          <a:avLst/>
        </a:prstGeom>
        <a:noFill/>
        <a:ln w="28575">
          <a:solidFill>
            <a:schemeClr val="accent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0908446</a:t>
          </a:r>
        </a:p>
      </xdr:txBody>
    </xdr:sp>
    <xdr:clientData/>
  </xdr:twoCellAnchor>
  <xdr:twoCellAnchor>
    <xdr:from>
      <xdr:col>5</xdr:col>
      <xdr:colOff>586541</xdr:colOff>
      <xdr:row>43</xdr:row>
      <xdr:rowOff>374196</xdr:rowOff>
    </xdr:from>
    <xdr:to>
      <xdr:col>5</xdr:col>
      <xdr:colOff>586542</xdr:colOff>
      <xdr:row>47</xdr:row>
      <xdr:rowOff>136071</xdr:rowOff>
    </xdr:to>
    <xdr:cxnSp macro="">
      <xdr:nvCxnSpPr>
        <xdr:cNvPr id="315" name="Straight Arrow Connector 314">
          <a:extLst>
            <a:ext uri="{FF2B5EF4-FFF2-40B4-BE49-F238E27FC236}">
              <a16:creationId xmlns:a16="http://schemas.microsoft.com/office/drawing/2014/main" id="{A0AC3EB4-A1A3-4A57-B01A-EA233B27D9D4}"/>
            </a:ext>
          </a:extLst>
        </xdr:cNvPr>
        <xdr:cNvCxnSpPr/>
      </xdr:nvCxnSpPr>
      <xdr:spPr>
        <a:xfrm flipH="1">
          <a:off x="5920541" y="13382625"/>
          <a:ext cx="1" cy="52387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733425</xdr:colOff>
      <xdr:row>26</xdr:row>
      <xdr:rowOff>79584</xdr:rowOff>
    </xdr:from>
    <xdr:to>
      <xdr:col>29</xdr:col>
      <xdr:colOff>762000</xdr:colOff>
      <xdr:row>34</xdr:row>
      <xdr:rowOff>284389</xdr:rowOff>
    </xdr:to>
    <xdr:cxnSp macro="">
      <xdr:nvCxnSpPr>
        <xdr:cNvPr id="234" name="Straight Arrow Connector 233">
          <a:extLst>
            <a:ext uri="{FF2B5EF4-FFF2-40B4-BE49-F238E27FC236}">
              <a16:creationId xmlns:a16="http://schemas.microsoft.com/office/drawing/2014/main" id="{2DB54EDC-22E1-475D-8597-C098443E0CD0}"/>
            </a:ext>
          </a:extLst>
        </xdr:cNvPr>
        <xdr:cNvCxnSpPr/>
      </xdr:nvCxnSpPr>
      <xdr:spPr>
        <a:xfrm flipH="1">
          <a:off x="22698075" y="6861384"/>
          <a:ext cx="28575" cy="172880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1790700</xdr:colOff>
      <xdr:row>25</xdr:row>
      <xdr:rowOff>200025</xdr:rowOff>
    </xdr:from>
    <xdr:to>
      <xdr:col>14</xdr:col>
      <xdr:colOff>352425</xdr:colOff>
      <xdr:row>25</xdr:row>
      <xdr:rowOff>200025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F4A9032-0F7A-4344-BAE9-AE607D3B37C4}"/>
            </a:ext>
          </a:extLst>
        </xdr:cNvPr>
        <xdr:cNvCxnSpPr/>
      </xdr:nvCxnSpPr>
      <xdr:spPr>
        <a:xfrm flipH="1">
          <a:off x="7229475" y="6600825"/>
          <a:ext cx="3495675" cy="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773908</xdr:colOff>
      <xdr:row>27</xdr:row>
      <xdr:rowOff>178590</xdr:rowOff>
    </xdr:from>
    <xdr:to>
      <xdr:col>14</xdr:col>
      <xdr:colOff>773908</xdr:colOff>
      <xdr:row>29</xdr:row>
      <xdr:rowOff>83340</xdr:rowOff>
    </xdr:to>
    <xdr:cxnSp macro="">
      <xdr:nvCxnSpPr>
        <xdr:cNvPr id="211" name="Straight Arrow Connector 210">
          <a:extLst>
            <a:ext uri="{FF2B5EF4-FFF2-40B4-BE49-F238E27FC236}">
              <a16:creationId xmlns:a16="http://schemas.microsoft.com/office/drawing/2014/main" id="{46AE3CF6-ED81-4816-B1FA-C0CDA3601D0D}"/>
            </a:ext>
          </a:extLst>
        </xdr:cNvPr>
        <xdr:cNvCxnSpPr/>
      </xdr:nvCxnSpPr>
      <xdr:spPr>
        <a:xfrm>
          <a:off x="12858752" y="9382121"/>
          <a:ext cx="0" cy="28575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464343</xdr:colOff>
      <xdr:row>22</xdr:row>
      <xdr:rowOff>202402</xdr:rowOff>
    </xdr:from>
    <xdr:to>
      <xdr:col>25</xdr:col>
      <xdr:colOff>464344</xdr:colOff>
      <xdr:row>22</xdr:row>
      <xdr:rowOff>380202</xdr:rowOff>
    </xdr:to>
    <xdr:cxnSp macro="">
      <xdr:nvCxnSpPr>
        <xdr:cNvPr id="233" name="Straight Arrow Connector 232">
          <a:extLst>
            <a:ext uri="{FF2B5EF4-FFF2-40B4-BE49-F238E27FC236}">
              <a16:creationId xmlns:a16="http://schemas.microsoft.com/office/drawing/2014/main" id="{B868AFEC-2727-4EF6-B8BD-F78E69308BC3}"/>
            </a:ext>
          </a:extLst>
        </xdr:cNvPr>
        <xdr:cNvCxnSpPr/>
      </xdr:nvCxnSpPr>
      <xdr:spPr>
        <a:xfrm flipH="1">
          <a:off x="20907374" y="7881933"/>
          <a:ext cx="1" cy="1778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644737</xdr:colOff>
      <xdr:row>44</xdr:row>
      <xdr:rowOff>1681</xdr:rowOff>
    </xdr:from>
    <xdr:to>
      <xdr:col>20</xdr:col>
      <xdr:colOff>644737</xdr:colOff>
      <xdr:row>47</xdr:row>
      <xdr:rowOff>104775</xdr:rowOff>
    </xdr:to>
    <xdr:cxnSp macro="">
      <xdr:nvCxnSpPr>
        <xdr:cNvPr id="238" name="Straight Arrow Connector 237">
          <a:extLst>
            <a:ext uri="{FF2B5EF4-FFF2-40B4-BE49-F238E27FC236}">
              <a16:creationId xmlns:a16="http://schemas.microsoft.com/office/drawing/2014/main" id="{D554F226-1A74-4BF2-8673-78E94A849B4C}"/>
            </a:ext>
          </a:extLst>
        </xdr:cNvPr>
        <xdr:cNvCxnSpPr/>
      </xdr:nvCxnSpPr>
      <xdr:spPr>
        <a:xfrm>
          <a:off x="13233612" y="14178056"/>
          <a:ext cx="0" cy="865094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531814</xdr:colOff>
      <xdr:row>31</xdr:row>
      <xdr:rowOff>254001</xdr:rowOff>
    </xdr:from>
    <xdr:to>
      <xdr:col>25</xdr:col>
      <xdr:colOff>349250</xdr:colOff>
      <xdr:row>32</xdr:row>
      <xdr:rowOff>31751</xdr:rowOff>
    </xdr:to>
    <xdr:cxnSp macro="">
      <xdr:nvCxnSpPr>
        <xdr:cNvPr id="30" name="Connector: Elbow 29">
          <a:extLst>
            <a:ext uri="{FF2B5EF4-FFF2-40B4-BE49-F238E27FC236}">
              <a16:creationId xmlns:a16="http://schemas.microsoft.com/office/drawing/2014/main" id="{65217601-E95B-4F1F-BF1A-3F96B6C1F683}"/>
            </a:ext>
          </a:extLst>
        </xdr:cNvPr>
        <xdr:cNvCxnSpPr/>
      </xdr:nvCxnSpPr>
      <xdr:spPr>
        <a:xfrm rot="5400000" flipH="1" flipV="1">
          <a:off x="21117720" y="10211595"/>
          <a:ext cx="158750" cy="976311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466726</xdr:colOff>
      <xdr:row>32</xdr:row>
      <xdr:rowOff>152400</xdr:rowOff>
    </xdr:from>
    <xdr:to>
      <xdr:col>25</xdr:col>
      <xdr:colOff>466727</xdr:colOff>
      <xdr:row>34</xdr:row>
      <xdr:rowOff>266700</xdr:rowOff>
    </xdr:to>
    <xdr:cxnSp macro="">
      <xdr:nvCxnSpPr>
        <xdr:cNvPr id="262" name="Straight Arrow Connector 261">
          <a:extLst>
            <a:ext uri="{FF2B5EF4-FFF2-40B4-BE49-F238E27FC236}">
              <a16:creationId xmlns:a16="http://schemas.microsoft.com/office/drawing/2014/main" id="{9CC2D6F0-D05F-4018-8338-55069061834C}"/>
            </a:ext>
          </a:extLst>
        </xdr:cNvPr>
        <xdr:cNvCxnSpPr/>
      </xdr:nvCxnSpPr>
      <xdr:spPr>
        <a:xfrm flipH="1">
          <a:off x="21936076" y="10887075"/>
          <a:ext cx="1" cy="4953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122763</xdr:colOff>
      <xdr:row>40</xdr:row>
      <xdr:rowOff>328083</xdr:rowOff>
    </xdr:from>
    <xdr:to>
      <xdr:col>25</xdr:col>
      <xdr:colOff>84668</xdr:colOff>
      <xdr:row>41</xdr:row>
      <xdr:rowOff>211666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6CB03E23-526A-49D0-8056-BDFFF782E85A}"/>
            </a:ext>
          </a:extLst>
        </xdr:cNvPr>
        <xdr:cNvSpPr/>
      </xdr:nvSpPr>
      <xdr:spPr>
        <a:xfrm>
          <a:off x="20284013" y="13356166"/>
          <a:ext cx="1263655" cy="2645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Course Status</a:t>
          </a:r>
        </a:p>
      </xdr:txBody>
    </xdr:sp>
    <xdr:clientData/>
  </xdr:twoCellAnchor>
  <xdr:twoCellAnchor>
    <xdr:from>
      <xdr:col>5</xdr:col>
      <xdr:colOff>704850</xdr:colOff>
      <xdr:row>40</xdr:row>
      <xdr:rowOff>168801</xdr:rowOff>
    </xdr:from>
    <xdr:to>
      <xdr:col>7</xdr:col>
      <xdr:colOff>455082</xdr:colOff>
      <xdr:row>43</xdr:row>
      <xdr:rowOff>180974</xdr:rowOff>
    </xdr:to>
    <xdr:cxnSp macro="">
      <xdr:nvCxnSpPr>
        <xdr:cNvPr id="34" name="Connector: Elbow 33">
          <a:extLst>
            <a:ext uri="{FF2B5EF4-FFF2-40B4-BE49-F238E27FC236}">
              <a16:creationId xmlns:a16="http://schemas.microsoft.com/office/drawing/2014/main" id="{B494C250-3BE5-4B53-9992-498ED89A5532}"/>
            </a:ext>
          </a:extLst>
        </xdr:cNvPr>
        <xdr:cNvCxnSpPr>
          <a:stCxn id="314" idx="1"/>
          <a:endCxn id="189" idx="6"/>
        </xdr:cNvCxnSpPr>
      </xdr:nvCxnSpPr>
      <xdr:spPr>
        <a:xfrm rot="10800000" flipV="1">
          <a:off x="5647267" y="13196884"/>
          <a:ext cx="1496482" cy="774173"/>
        </a:xfrm>
        <a:prstGeom prst="bentConnector3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8"/>
  <sheetViews>
    <sheetView tabSelected="1" topLeftCell="F1" zoomScaleNormal="100" workbookViewId="0">
      <selection activeCell="O3" sqref="O3:Q3"/>
    </sheetView>
  </sheetViews>
  <sheetFormatPr defaultColWidth="9.140625" defaultRowHeight="21" x14ac:dyDescent="0.25"/>
  <cols>
    <col min="1" max="1" width="27.28515625" style="13" bestFit="1" customWidth="1"/>
    <col min="2" max="2" width="7.7109375" style="150" customWidth="1"/>
    <col min="3" max="3" width="11.140625" style="5" customWidth="1"/>
    <col min="4" max="4" width="25.42578125" style="5" customWidth="1"/>
    <col min="5" max="5" width="2.5703125" style="5" customWidth="1"/>
    <col min="6" max="6" width="22.140625" style="1" customWidth="1"/>
    <col min="7" max="7" width="4" style="1" customWidth="1"/>
    <col min="8" max="8" width="6.85546875" style="1" customWidth="1"/>
    <col min="9" max="9" width="28.140625" style="1" customWidth="1"/>
    <col min="10" max="10" width="3.42578125" style="1" customWidth="1"/>
    <col min="11" max="11" width="16.5703125" style="1" customWidth="1"/>
    <col min="12" max="12" width="12.42578125" style="1" customWidth="1"/>
    <col min="13" max="13" width="4" style="1" customWidth="1"/>
    <col min="14" max="14" width="16.85546875" style="1" customWidth="1"/>
    <col min="15" max="15" width="24.85546875" style="1" customWidth="1"/>
    <col min="16" max="16" width="4.140625" style="1" customWidth="1"/>
    <col min="17" max="17" width="23" style="1" customWidth="1"/>
    <col min="18" max="18" width="2.5703125" style="1" customWidth="1"/>
    <col min="19" max="19" width="21.7109375" style="1" customWidth="1"/>
    <col min="20" max="20" width="2.28515625" style="1" customWidth="1"/>
    <col min="21" max="21" width="22" style="1" customWidth="1"/>
    <col min="22" max="22" width="13.28515625" style="1" customWidth="1"/>
    <col min="23" max="23" width="2.28515625" style="1" customWidth="1"/>
    <col min="24" max="24" width="13.28515625" style="1" customWidth="1"/>
    <col min="25" max="25" width="4" style="1" customWidth="1"/>
    <col min="26" max="26" width="20" style="1" customWidth="1"/>
    <col min="27" max="27" width="3.28515625" style="1" customWidth="1"/>
    <col min="28" max="28" width="30.7109375" style="1" customWidth="1"/>
    <col min="29" max="29" width="5" style="1" customWidth="1"/>
    <col min="30" max="30" width="26.140625" style="1" customWidth="1"/>
    <col min="31" max="31" width="5.28515625" style="1" customWidth="1"/>
    <col min="32" max="32" width="25.5703125" style="1" customWidth="1"/>
    <col min="33" max="33" width="2.7109375" style="1" customWidth="1"/>
    <col min="34" max="34" width="26.140625" style="2" customWidth="1"/>
    <col min="35" max="35" width="3.140625" style="2" customWidth="1"/>
    <col min="36" max="36" width="31.85546875" style="1" customWidth="1"/>
    <col min="37" max="37" width="6.7109375" style="1" customWidth="1"/>
    <col min="38" max="38" width="31.85546875" style="1" customWidth="1"/>
    <col min="39" max="39" width="14.28515625" style="1" customWidth="1"/>
    <col min="40" max="40" width="17.85546875" style="126" customWidth="1"/>
    <col min="41" max="16384" width="9.140625" style="2"/>
  </cols>
  <sheetData>
    <row r="1" spans="1:40" ht="79.5" customHeight="1" x14ac:dyDescent="0.25">
      <c r="A1" s="339" t="s">
        <v>134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</row>
    <row r="2" spans="1:40" s="3" customFormat="1" ht="32.25" customHeight="1" x14ac:dyDescent="0.25">
      <c r="A2" s="351" t="s">
        <v>0</v>
      </c>
      <c r="B2" s="131" t="s">
        <v>27</v>
      </c>
      <c r="C2" s="17"/>
      <c r="D2" s="18"/>
      <c r="E2" s="18"/>
      <c r="F2" s="18"/>
      <c r="G2" s="18"/>
      <c r="H2" s="18"/>
      <c r="I2" s="18"/>
      <c r="J2" s="18"/>
      <c r="K2" s="30">
        <v>3</v>
      </c>
      <c r="L2" s="30"/>
      <c r="M2" s="30"/>
      <c r="N2" s="30"/>
      <c r="O2" s="344">
        <v>2</v>
      </c>
      <c r="P2" s="344"/>
      <c r="Q2" s="344"/>
      <c r="R2" s="30"/>
      <c r="S2" s="30">
        <v>3</v>
      </c>
      <c r="T2" s="30"/>
      <c r="U2" s="30">
        <v>1</v>
      </c>
      <c r="V2" s="30"/>
      <c r="W2" s="202"/>
      <c r="X2" s="30"/>
      <c r="Y2" s="30"/>
      <c r="Z2" s="30">
        <v>3</v>
      </c>
      <c r="AA2" s="30"/>
      <c r="AB2" s="30"/>
      <c r="AC2" s="30"/>
      <c r="AD2" s="30"/>
      <c r="AE2" s="30"/>
      <c r="AF2" s="30"/>
      <c r="AG2" s="202"/>
      <c r="AH2" s="30"/>
      <c r="AI2" s="202"/>
      <c r="AJ2" s="30">
        <v>3</v>
      </c>
      <c r="AK2" s="30"/>
      <c r="AL2" s="30"/>
      <c r="AM2" s="248" t="s">
        <v>141</v>
      </c>
      <c r="AN2" s="251">
        <f>SUM(D2:AL2)</f>
        <v>15</v>
      </c>
    </row>
    <row r="3" spans="1:40" s="3" customFormat="1" ht="32.25" customHeight="1" x14ac:dyDescent="0.25">
      <c r="A3" s="352"/>
      <c r="B3" s="355" t="s">
        <v>137</v>
      </c>
      <c r="C3" s="356"/>
      <c r="D3" s="29"/>
      <c r="E3" s="29"/>
      <c r="F3" s="29" t="s">
        <v>138</v>
      </c>
      <c r="G3" s="29" t="s">
        <v>139</v>
      </c>
      <c r="H3" s="29" t="s">
        <v>140</v>
      </c>
      <c r="I3" s="29"/>
      <c r="J3" s="19"/>
      <c r="K3" s="20"/>
      <c r="L3" s="19"/>
      <c r="M3" s="19"/>
      <c r="N3" s="19"/>
      <c r="O3" s="357"/>
      <c r="P3" s="357"/>
      <c r="Q3" s="357"/>
      <c r="R3" s="20"/>
      <c r="S3" s="20"/>
      <c r="T3" s="19"/>
      <c r="U3" s="20"/>
      <c r="V3" s="19"/>
      <c r="W3" s="19"/>
      <c r="X3" s="19"/>
      <c r="Y3" s="19"/>
      <c r="Z3" s="20"/>
      <c r="AA3" s="20"/>
      <c r="AB3" s="19"/>
      <c r="AC3" s="19"/>
      <c r="AD3" s="19"/>
      <c r="AE3" s="19"/>
      <c r="AF3" s="19"/>
      <c r="AG3" s="19"/>
      <c r="AH3" s="19"/>
      <c r="AI3" s="19"/>
      <c r="AJ3" s="312"/>
      <c r="AK3" s="21"/>
      <c r="AL3" s="19"/>
      <c r="AM3" s="324">
        <f>SUM(B4:AL4)</f>
        <v>0</v>
      </c>
      <c r="AN3" s="335">
        <v>15</v>
      </c>
    </row>
    <row r="4" spans="1:40" s="240" customFormat="1" ht="32.25" hidden="1" customHeight="1" x14ac:dyDescent="0.25">
      <c r="A4" s="352"/>
      <c r="B4" s="241"/>
      <c r="C4" s="241"/>
      <c r="D4" s="242"/>
      <c r="E4" s="242"/>
      <c r="F4" s="242"/>
      <c r="G4" s="242"/>
      <c r="H4" s="242"/>
      <c r="I4" s="242"/>
      <c r="J4" s="243"/>
      <c r="K4" s="244" t="str">
        <f>IF(K3="Pass",3,"")</f>
        <v/>
      </c>
      <c r="L4" s="243"/>
      <c r="M4" s="243"/>
      <c r="N4" s="243"/>
      <c r="O4" s="244" t="str">
        <f>IF(O3="Pass",2,"")</f>
        <v/>
      </c>
      <c r="P4" s="244"/>
      <c r="Q4" s="244"/>
      <c r="R4" s="244"/>
      <c r="S4" s="244" t="str">
        <f>IF(S3="Pass",3,"")</f>
        <v/>
      </c>
      <c r="T4" s="243"/>
      <c r="U4" s="244" t="str">
        <f>IF(U3="Pass",1,"")</f>
        <v/>
      </c>
      <c r="V4" s="243"/>
      <c r="W4" s="243"/>
      <c r="X4" s="243"/>
      <c r="Y4" s="243"/>
      <c r="Z4" s="244" t="str">
        <f>IF(Z3="Pass",3,"")</f>
        <v/>
      </c>
      <c r="AA4" s="244"/>
      <c r="AB4" s="243"/>
      <c r="AC4" s="243"/>
      <c r="AD4" s="243"/>
      <c r="AE4" s="243"/>
      <c r="AF4" s="243"/>
      <c r="AG4" s="243"/>
      <c r="AH4" s="243"/>
      <c r="AI4" s="243"/>
      <c r="AJ4" s="244" t="str">
        <f>IF(AJ3="Pass",3,"")</f>
        <v/>
      </c>
      <c r="AK4" s="244"/>
      <c r="AL4" s="243"/>
      <c r="AM4" s="324"/>
      <c r="AN4" s="335"/>
    </row>
    <row r="5" spans="1:40" s="6" customFormat="1" ht="32.25" customHeight="1" x14ac:dyDescent="0.25">
      <c r="A5" s="352"/>
      <c r="B5" s="132"/>
      <c r="C5" s="22"/>
      <c r="D5" s="22"/>
      <c r="E5" s="22"/>
      <c r="F5" s="22"/>
      <c r="G5" s="22"/>
      <c r="H5" s="22"/>
      <c r="I5" s="22"/>
      <c r="J5" s="22"/>
      <c r="K5" s="33" t="s">
        <v>38</v>
      </c>
      <c r="L5" s="22"/>
      <c r="M5" s="22"/>
      <c r="N5" s="22"/>
      <c r="O5" s="343" t="s">
        <v>47</v>
      </c>
      <c r="P5" s="343"/>
      <c r="Q5" s="343"/>
      <c r="R5" s="22"/>
      <c r="S5" s="33" t="s">
        <v>40</v>
      </c>
      <c r="T5" s="22"/>
      <c r="U5" s="33" t="s">
        <v>41</v>
      </c>
      <c r="V5" s="22"/>
      <c r="W5" s="22"/>
      <c r="X5" s="22"/>
      <c r="Y5" s="22"/>
      <c r="Z5" s="33" t="s">
        <v>39</v>
      </c>
      <c r="AA5" s="22"/>
      <c r="AB5" s="22"/>
      <c r="AC5" s="22"/>
      <c r="AD5" s="22"/>
      <c r="AE5" s="22"/>
      <c r="AF5" s="22"/>
      <c r="AG5" s="22"/>
      <c r="AH5" s="22"/>
      <c r="AI5" s="22"/>
      <c r="AJ5" s="33"/>
      <c r="AK5" s="22"/>
      <c r="AL5" s="22"/>
      <c r="AM5" s="324"/>
      <c r="AN5" s="335"/>
    </row>
    <row r="6" spans="1:40" ht="30" customHeight="1" x14ac:dyDescent="0.25">
      <c r="A6" s="352"/>
      <c r="B6" s="252"/>
      <c r="C6" s="253"/>
      <c r="D6" s="253"/>
      <c r="E6" s="253"/>
      <c r="F6" s="254"/>
      <c r="G6" s="254"/>
      <c r="H6" s="254"/>
      <c r="I6" s="254"/>
      <c r="J6" s="254"/>
      <c r="K6" s="226" t="s">
        <v>24</v>
      </c>
      <c r="L6" s="255"/>
      <c r="M6" s="255"/>
      <c r="N6" s="255"/>
      <c r="O6" s="342" t="s">
        <v>81</v>
      </c>
      <c r="P6" s="342"/>
      <c r="Q6" s="342"/>
      <c r="R6" s="255"/>
      <c r="S6" s="226" t="s">
        <v>33</v>
      </c>
      <c r="T6" s="254"/>
      <c r="U6" s="226" t="s">
        <v>86</v>
      </c>
      <c r="V6" s="254"/>
      <c r="W6" s="254"/>
      <c r="X6" s="254"/>
      <c r="Y6" s="254"/>
      <c r="Z6" s="226" t="s">
        <v>14</v>
      </c>
      <c r="AA6" s="255"/>
      <c r="AB6" s="254"/>
      <c r="AC6" s="254"/>
      <c r="AD6" s="254"/>
      <c r="AE6" s="254"/>
      <c r="AF6" s="254"/>
      <c r="AG6" s="254"/>
      <c r="AH6" s="253"/>
      <c r="AI6" s="253"/>
      <c r="AJ6" s="226" t="s">
        <v>28</v>
      </c>
      <c r="AK6" s="255"/>
      <c r="AL6" s="256"/>
      <c r="AM6" s="325"/>
      <c r="AN6" s="336"/>
    </row>
    <row r="7" spans="1:40" s="5" customFormat="1" ht="30" customHeight="1" x14ac:dyDescent="0.25">
      <c r="A7" s="352"/>
      <c r="B7" s="133" t="s">
        <v>27</v>
      </c>
      <c r="C7" s="31"/>
      <c r="D7" s="31"/>
      <c r="E7" s="31"/>
      <c r="F7" s="31">
        <v>3</v>
      </c>
      <c r="G7" s="31"/>
      <c r="H7" s="31"/>
      <c r="I7" s="31"/>
      <c r="J7" s="31"/>
      <c r="K7" s="31"/>
      <c r="L7" s="31"/>
      <c r="M7" s="31"/>
      <c r="N7" s="31"/>
      <c r="O7" s="31">
        <v>1</v>
      </c>
      <c r="P7" s="31"/>
      <c r="Q7" s="31"/>
      <c r="R7" s="31"/>
      <c r="S7" s="32">
        <v>3</v>
      </c>
      <c r="T7" s="31"/>
      <c r="U7" s="32">
        <v>1</v>
      </c>
      <c r="V7" s="31"/>
      <c r="W7" s="31"/>
      <c r="X7" s="31"/>
      <c r="Y7" s="31"/>
      <c r="Z7" s="32">
        <v>3</v>
      </c>
      <c r="AA7" s="32"/>
      <c r="AB7" s="31"/>
      <c r="AC7" s="31"/>
      <c r="AD7" s="31"/>
      <c r="AE7" s="31"/>
      <c r="AF7" s="31">
        <v>3</v>
      </c>
      <c r="AG7" s="31"/>
      <c r="AH7" s="31"/>
      <c r="AI7" s="31"/>
      <c r="AJ7" s="31">
        <v>3</v>
      </c>
      <c r="AK7" s="31"/>
      <c r="AL7" s="31"/>
      <c r="AM7" s="337">
        <f>SUM(B9:AL9)</f>
        <v>0</v>
      </c>
      <c r="AN7" s="334">
        <f>SUM(D7:AL7)</f>
        <v>17</v>
      </c>
    </row>
    <row r="8" spans="1:40" s="5" customFormat="1" ht="30" customHeight="1" x14ac:dyDescent="0.25">
      <c r="A8" s="352"/>
      <c r="B8" s="404" t="s">
        <v>137</v>
      </c>
      <c r="C8" s="405"/>
      <c r="D8" s="23"/>
      <c r="E8" s="23"/>
      <c r="F8" s="24"/>
      <c r="G8" s="24"/>
      <c r="H8" s="23"/>
      <c r="I8" s="23"/>
      <c r="J8" s="23"/>
      <c r="K8" s="23"/>
      <c r="L8" s="23"/>
      <c r="M8" s="23"/>
      <c r="N8" s="23"/>
      <c r="O8" s="24"/>
      <c r="P8" s="238"/>
      <c r="Q8" s="23"/>
      <c r="R8" s="23"/>
      <c r="S8" s="24"/>
      <c r="T8" s="23"/>
      <c r="U8" s="24"/>
      <c r="V8" s="23"/>
      <c r="W8" s="23"/>
      <c r="X8" s="23"/>
      <c r="Y8" s="23"/>
      <c r="Z8" s="24"/>
      <c r="AA8" s="24"/>
      <c r="AB8" s="23"/>
      <c r="AC8" s="23"/>
      <c r="AD8" s="23"/>
      <c r="AE8" s="23"/>
      <c r="AF8" s="24"/>
      <c r="AG8" s="238"/>
      <c r="AH8" s="23"/>
      <c r="AI8" s="23"/>
      <c r="AJ8" s="24"/>
      <c r="AK8" s="24"/>
      <c r="AL8" s="23"/>
      <c r="AM8" s="324"/>
      <c r="AN8" s="335"/>
    </row>
    <row r="9" spans="1:40" s="5" customFormat="1" ht="30" hidden="1" customHeight="1" x14ac:dyDescent="0.25">
      <c r="A9" s="352"/>
      <c r="B9" s="245"/>
      <c r="C9" s="245"/>
      <c r="D9" s="246"/>
      <c r="E9" s="246"/>
      <c r="F9" s="244" t="str">
        <f>IF(F8="Pass",3,"")</f>
        <v/>
      </c>
      <c r="G9" s="238"/>
      <c r="H9" s="246"/>
      <c r="I9" s="246"/>
      <c r="J9" s="246"/>
      <c r="K9" s="246"/>
      <c r="L9" s="246"/>
      <c r="M9" s="246"/>
      <c r="N9" s="246"/>
      <c r="O9" s="244" t="str">
        <f>IF(O8="Pass",1,"")</f>
        <v/>
      </c>
      <c r="P9" s="238"/>
      <c r="Q9" s="246"/>
      <c r="R9" s="246"/>
      <c r="S9" s="244" t="str">
        <f>IF(S8="Pass",3,"")</f>
        <v/>
      </c>
      <c r="T9" s="246"/>
      <c r="U9" s="244" t="str">
        <f>IF(U8="Pass",1,"")</f>
        <v/>
      </c>
      <c r="V9" s="246"/>
      <c r="W9" s="246"/>
      <c r="X9" s="246"/>
      <c r="Y9" s="246"/>
      <c r="Z9" s="244" t="str">
        <f>IF(Z8="Pass",3,"")</f>
        <v/>
      </c>
      <c r="AA9" s="238"/>
      <c r="AB9" s="246"/>
      <c r="AC9" s="246"/>
      <c r="AD9" s="246"/>
      <c r="AE9" s="246"/>
      <c r="AF9" s="244" t="str">
        <f>IF(AF8="Pass",3,"")</f>
        <v/>
      </c>
      <c r="AG9" s="238"/>
      <c r="AH9" s="246"/>
      <c r="AI9" s="246"/>
      <c r="AJ9" s="244" t="str">
        <f>IF(AJ8="Pass",3,"")</f>
        <v/>
      </c>
      <c r="AK9" s="238"/>
      <c r="AL9" s="246"/>
      <c r="AM9" s="324"/>
      <c r="AN9" s="335"/>
    </row>
    <row r="10" spans="1:40" s="7" customFormat="1" ht="30" customHeight="1" x14ac:dyDescent="0.25">
      <c r="A10" s="352"/>
      <c r="B10" s="134"/>
      <c r="C10" s="25"/>
      <c r="D10" s="25"/>
      <c r="E10" s="25"/>
      <c r="F10" s="33" t="s">
        <v>45</v>
      </c>
      <c r="G10" s="25"/>
      <c r="H10" s="25"/>
      <c r="I10" s="25"/>
      <c r="J10" s="25"/>
      <c r="K10" s="25"/>
      <c r="L10" s="25"/>
      <c r="M10" s="25"/>
      <c r="N10" s="25"/>
      <c r="O10" s="33" t="s">
        <v>44</v>
      </c>
      <c r="P10" s="163"/>
      <c r="Q10" s="25"/>
      <c r="R10" s="25"/>
      <c r="S10" s="163" t="s">
        <v>42</v>
      </c>
      <c r="T10" s="25"/>
      <c r="U10" s="163" t="s">
        <v>43</v>
      </c>
      <c r="V10" s="25"/>
      <c r="W10" s="25"/>
      <c r="X10" s="25"/>
      <c r="Y10" s="25"/>
      <c r="Z10" s="229" t="s">
        <v>143</v>
      </c>
      <c r="AA10" s="25"/>
      <c r="AB10" s="25"/>
      <c r="AC10" s="25"/>
      <c r="AD10" s="25"/>
      <c r="AE10" s="25"/>
      <c r="AF10" s="33" t="s">
        <v>46</v>
      </c>
      <c r="AG10" s="163"/>
      <c r="AH10" s="25"/>
      <c r="AI10" s="25"/>
      <c r="AJ10" s="33"/>
      <c r="AK10" s="25"/>
      <c r="AL10" s="25"/>
      <c r="AM10" s="324"/>
      <c r="AN10" s="335"/>
    </row>
    <row r="11" spans="1:40" ht="39" customHeight="1" x14ac:dyDescent="0.25">
      <c r="A11" s="353"/>
      <c r="B11" s="257"/>
      <c r="C11" s="26"/>
      <c r="D11" s="27"/>
      <c r="E11" s="27"/>
      <c r="F11" s="226" t="s">
        <v>6</v>
      </c>
      <c r="G11" s="28"/>
      <c r="H11" s="27"/>
      <c r="I11" s="27"/>
      <c r="J11" s="27"/>
      <c r="K11" s="26"/>
      <c r="L11" s="26"/>
      <c r="M11" s="26"/>
      <c r="N11" s="26"/>
      <c r="O11" s="226" t="s">
        <v>88</v>
      </c>
      <c r="P11" s="247"/>
      <c r="Q11" s="27"/>
      <c r="R11" s="27"/>
      <c r="S11" s="247" t="s">
        <v>34</v>
      </c>
      <c r="T11" s="27"/>
      <c r="U11" s="247" t="s">
        <v>87</v>
      </c>
      <c r="V11" s="27"/>
      <c r="W11" s="27"/>
      <c r="X11" s="27"/>
      <c r="Y11" s="27"/>
      <c r="Z11" s="247" t="s">
        <v>15</v>
      </c>
      <c r="AA11" s="28"/>
      <c r="AB11" s="27"/>
      <c r="AC11" s="27"/>
      <c r="AD11" s="27"/>
      <c r="AE11" s="27"/>
      <c r="AF11" s="226" t="s">
        <v>85</v>
      </c>
      <c r="AG11" s="247"/>
      <c r="AH11" s="258"/>
      <c r="AI11" s="258"/>
      <c r="AJ11" s="226" t="s">
        <v>28</v>
      </c>
      <c r="AK11" s="28"/>
      <c r="AL11" s="259"/>
      <c r="AM11" s="325"/>
      <c r="AN11" s="336"/>
    </row>
    <row r="12" spans="1:40" s="5" customFormat="1" ht="30" customHeight="1" x14ac:dyDescent="0.25">
      <c r="A12" s="390" t="s">
        <v>1</v>
      </c>
      <c r="B12" s="135" t="s">
        <v>27</v>
      </c>
      <c r="C12" s="34"/>
      <c r="D12" s="52"/>
      <c r="E12" s="52"/>
      <c r="F12" s="52">
        <v>3</v>
      </c>
      <c r="G12" s="52"/>
      <c r="H12" s="52"/>
      <c r="I12" s="52">
        <v>1</v>
      </c>
      <c r="J12" s="52"/>
      <c r="K12" s="53"/>
      <c r="L12" s="53"/>
      <c r="M12" s="53"/>
      <c r="N12" s="53"/>
      <c r="O12" s="53"/>
      <c r="P12" s="53"/>
      <c r="Q12" s="52"/>
      <c r="R12" s="52"/>
      <c r="S12" s="52">
        <v>3</v>
      </c>
      <c r="T12" s="52"/>
      <c r="U12" s="52"/>
      <c r="V12" s="52"/>
      <c r="W12" s="52"/>
      <c r="X12" s="52"/>
      <c r="Y12" s="52"/>
      <c r="Z12" s="52">
        <v>3</v>
      </c>
      <c r="AA12" s="52"/>
      <c r="AB12" s="52"/>
      <c r="AC12" s="52"/>
      <c r="AD12" s="52">
        <v>3</v>
      </c>
      <c r="AE12" s="52"/>
      <c r="AF12" s="52">
        <v>1</v>
      </c>
      <c r="AG12" s="52"/>
      <c r="AH12" s="52"/>
      <c r="AI12" s="52"/>
      <c r="AJ12" s="52">
        <v>3</v>
      </c>
      <c r="AK12" s="52"/>
      <c r="AL12" s="52"/>
      <c r="AM12" s="337">
        <f>SUM(B14:AL14)</f>
        <v>0</v>
      </c>
      <c r="AN12" s="334">
        <f>SUM(D12:AL12)</f>
        <v>17</v>
      </c>
    </row>
    <row r="13" spans="1:40" s="5" customFormat="1" ht="30" customHeight="1" x14ac:dyDescent="0.25">
      <c r="A13" s="391"/>
      <c r="B13" s="393" t="s">
        <v>137</v>
      </c>
      <c r="C13" s="394"/>
      <c r="D13" s="35"/>
      <c r="E13" s="35"/>
      <c r="F13" s="36"/>
      <c r="G13" s="36"/>
      <c r="H13" s="395"/>
      <c r="I13" s="395"/>
      <c r="J13" s="35"/>
      <c r="K13" s="35"/>
      <c r="L13" s="35"/>
      <c r="M13" s="35"/>
      <c r="N13" s="35"/>
      <c r="O13" s="36"/>
      <c r="P13" s="168"/>
      <c r="Q13" s="35"/>
      <c r="R13" s="35"/>
      <c r="S13" s="36"/>
      <c r="T13" s="35"/>
      <c r="U13" s="36"/>
      <c r="V13" s="35"/>
      <c r="W13" s="35"/>
      <c r="X13" s="35"/>
      <c r="Y13" s="35"/>
      <c r="Z13" s="36"/>
      <c r="AA13" s="36"/>
      <c r="AB13" s="35"/>
      <c r="AC13" s="35"/>
      <c r="AD13" s="36"/>
      <c r="AE13" s="235"/>
      <c r="AF13" s="36"/>
      <c r="AG13" s="235"/>
      <c r="AH13" s="35"/>
      <c r="AI13" s="35"/>
      <c r="AJ13" s="36"/>
      <c r="AK13" s="36"/>
      <c r="AL13" s="35"/>
      <c r="AM13" s="324"/>
      <c r="AN13" s="335"/>
    </row>
    <row r="14" spans="1:40" s="5" customFormat="1" ht="30" hidden="1" customHeight="1" x14ac:dyDescent="0.25">
      <c r="A14" s="391"/>
      <c r="B14" s="260"/>
      <c r="C14" s="260"/>
      <c r="D14" s="261"/>
      <c r="E14" s="261"/>
      <c r="F14" s="235" t="str">
        <f>IF(F13="Pass",3,"")</f>
        <v/>
      </c>
      <c r="G14" s="235"/>
      <c r="H14" s="235" t="str">
        <f>IF(H13="Pass",1,"")</f>
        <v/>
      </c>
      <c r="I14" s="235"/>
      <c r="J14" s="261"/>
      <c r="K14" s="261"/>
      <c r="L14" s="261"/>
      <c r="M14" s="261"/>
      <c r="N14" s="261"/>
      <c r="O14" s="235"/>
      <c r="P14" s="235"/>
      <c r="Q14" s="261"/>
      <c r="R14" s="261"/>
      <c r="S14" s="235" t="str">
        <f>IF(S13="Pass",3,"")</f>
        <v/>
      </c>
      <c r="T14" s="261"/>
      <c r="U14" s="235"/>
      <c r="V14" s="261"/>
      <c r="W14" s="261"/>
      <c r="X14" s="261"/>
      <c r="Y14" s="261"/>
      <c r="Z14" s="235" t="str">
        <f>IF(Z13="Pass",3,"")</f>
        <v/>
      </c>
      <c r="AA14" s="235"/>
      <c r="AB14" s="261"/>
      <c r="AC14" s="261"/>
      <c r="AD14" s="235" t="str">
        <f>IF(AD13="Pass",3,"")</f>
        <v/>
      </c>
      <c r="AE14" s="235"/>
      <c r="AF14" s="235" t="str">
        <f>IF(AF13="Pass",1,"")</f>
        <v/>
      </c>
      <c r="AG14" s="235"/>
      <c r="AH14" s="261"/>
      <c r="AI14" s="261"/>
      <c r="AJ14" s="235" t="str">
        <f>IF(AJ13="Pass",3,"")</f>
        <v/>
      </c>
      <c r="AK14" s="235"/>
      <c r="AL14" s="261"/>
      <c r="AM14" s="324"/>
      <c r="AN14" s="335"/>
    </row>
    <row r="15" spans="1:40" s="7" customFormat="1" ht="30" customHeight="1" x14ac:dyDescent="0.25">
      <c r="A15" s="391"/>
      <c r="B15" s="136"/>
      <c r="C15" s="37"/>
      <c r="D15" s="37"/>
      <c r="E15" s="37"/>
      <c r="F15" s="127" t="s">
        <v>107</v>
      </c>
      <c r="G15" s="37"/>
      <c r="H15" s="341" t="s">
        <v>108</v>
      </c>
      <c r="I15" s="341"/>
      <c r="J15" s="37"/>
      <c r="K15" s="38"/>
      <c r="L15" s="38"/>
      <c r="M15" s="38"/>
      <c r="N15" s="38"/>
      <c r="O15" s="38"/>
      <c r="P15" s="38"/>
      <c r="Q15" s="37"/>
      <c r="R15" s="37"/>
      <c r="S15" s="162" t="s">
        <v>48</v>
      </c>
      <c r="T15" s="37"/>
      <c r="U15" s="37"/>
      <c r="V15" s="37"/>
      <c r="W15" s="37"/>
      <c r="X15" s="37"/>
      <c r="Y15" s="37"/>
      <c r="Z15" s="199" t="s">
        <v>142</v>
      </c>
      <c r="AA15" s="37"/>
      <c r="AB15" s="37"/>
      <c r="AC15" s="37"/>
      <c r="AD15" s="199" t="s">
        <v>112</v>
      </c>
      <c r="AE15" s="39"/>
      <c r="AF15" s="199" t="s">
        <v>90</v>
      </c>
      <c r="AG15" s="199"/>
      <c r="AH15" s="37"/>
      <c r="AI15" s="37"/>
      <c r="AJ15" s="33"/>
      <c r="AK15" s="37"/>
      <c r="AL15" s="37"/>
      <c r="AM15" s="324"/>
      <c r="AN15" s="335"/>
    </row>
    <row r="16" spans="1:40" ht="30" customHeight="1" x14ac:dyDescent="0.25">
      <c r="A16" s="391"/>
      <c r="B16" s="303"/>
      <c r="C16" s="304"/>
      <c r="D16" s="304"/>
      <c r="E16" s="304"/>
      <c r="F16" s="293" t="s">
        <v>5</v>
      </c>
      <c r="G16" s="305"/>
      <c r="H16" s="354" t="s">
        <v>7</v>
      </c>
      <c r="I16" s="354"/>
      <c r="J16" s="305"/>
      <c r="K16" s="306" t="str">
        <f>IF(AND(O8="Pass",O3="Pass",K3="Pass"),"Pass"," ")</f>
        <v xml:space="preserve"> </v>
      </c>
      <c r="L16" s="307"/>
      <c r="M16" s="307"/>
      <c r="N16" s="307"/>
      <c r="O16" s="307"/>
      <c r="P16" s="307"/>
      <c r="Q16" s="305"/>
      <c r="R16" s="305"/>
      <c r="S16" s="293" t="s">
        <v>9</v>
      </c>
      <c r="T16" s="307"/>
      <c r="U16" s="307"/>
      <c r="V16" s="307"/>
      <c r="W16" s="307"/>
      <c r="X16" s="307"/>
      <c r="Y16" s="307"/>
      <c r="Z16" s="293" t="s">
        <v>16</v>
      </c>
      <c r="AA16" s="304"/>
      <c r="AB16" s="307"/>
      <c r="AC16" s="307"/>
      <c r="AD16" s="293" t="s">
        <v>89</v>
      </c>
      <c r="AE16" s="305"/>
      <c r="AF16" s="293" t="s">
        <v>20</v>
      </c>
      <c r="AG16" s="293"/>
      <c r="AH16" s="304"/>
      <c r="AI16" s="304"/>
      <c r="AJ16" s="226" t="s">
        <v>28</v>
      </c>
      <c r="AK16" s="305"/>
      <c r="AL16" s="308"/>
      <c r="AM16" s="325"/>
      <c r="AN16" s="336"/>
    </row>
    <row r="17" spans="1:40" s="5" customFormat="1" ht="30" customHeight="1" x14ac:dyDescent="0.25">
      <c r="A17" s="391"/>
      <c r="B17" s="14" t="s">
        <v>27</v>
      </c>
      <c r="C17" s="9"/>
      <c r="D17" s="15"/>
      <c r="E17" s="161"/>
      <c r="F17" s="15"/>
      <c r="G17" s="15"/>
      <c r="H17" s="15"/>
      <c r="I17" s="11"/>
      <c r="J17" s="11"/>
      <c r="K17" s="348">
        <v>3</v>
      </c>
      <c r="L17" s="348"/>
      <c r="M17" s="15"/>
      <c r="N17" s="10">
        <v>2</v>
      </c>
      <c r="O17" s="15"/>
      <c r="P17" s="166"/>
      <c r="Q17" s="10"/>
      <c r="R17" s="10"/>
      <c r="S17" s="15">
        <v>3</v>
      </c>
      <c r="T17" s="15"/>
      <c r="U17" s="15"/>
      <c r="V17" s="12"/>
      <c r="W17" s="12"/>
      <c r="X17" s="12"/>
      <c r="Y17" s="10"/>
      <c r="Z17" s="15">
        <v>3</v>
      </c>
      <c r="AA17" s="15"/>
      <c r="AB17" s="15">
        <v>3</v>
      </c>
      <c r="AC17" s="15"/>
      <c r="AD17" s="15">
        <v>3</v>
      </c>
      <c r="AE17" s="15"/>
      <c r="AF17" s="15"/>
      <c r="AG17" s="203"/>
      <c r="AH17" s="15"/>
      <c r="AI17" s="203"/>
      <c r="AJ17" s="15"/>
      <c r="AK17" s="15"/>
      <c r="AL17" s="15"/>
      <c r="AM17" s="337">
        <f>SUM(B19:AL19)</f>
        <v>0</v>
      </c>
      <c r="AN17" s="334">
        <f>SUM(D17:AL17)</f>
        <v>17</v>
      </c>
    </row>
    <row r="18" spans="1:40" s="5" customFormat="1" ht="30" customHeight="1" x14ac:dyDescent="0.25">
      <c r="A18" s="391"/>
      <c r="B18" s="396" t="s">
        <v>137</v>
      </c>
      <c r="C18" s="397"/>
      <c r="D18" s="15"/>
      <c r="E18" s="161"/>
      <c r="F18" s="16"/>
      <c r="G18" s="16"/>
      <c r="H18" s="398"/>
      <c r="I18" s="398"/>
      <c r="J18" s="15"/>
      <c r="K18" s="398"/>
      <c r="L18" s="398"/>
      <c r="M18" s="16"/>
      <c r="N18" s="16"/>
      <c r="O18" s="16"/>
      <c r="P18" s="169"/>
      <c r="Q18" s="15"/>
      <c r="R18" s="15"/>
      <c r="S18" s="16"/>
      <c r="T18" s="15"/>
      <c r="U18" s="16"/>
      <c r="V18" s="15"/>
      <c r="W18" s="203"/>
      <c r="X18" s="15"/>
      <c r="Y18" s="15"/>
      <c r="Z18" s="16"/>
      <c r="AA18" s="16"/>
      <c r="AB18" s="232"/>
      <c r="AC18" s="16"/>
      <c r="AD18" s="16"/>
      <c r="AE18" s="234"/>
      <c r="AF18" s="16"/>
      <c r="AG18" s="212"/>
      <c r="AH18" s="15"/>
      <c r="AI18" s="203"/>
      <c r="AJ18" s="16"/>
      <c r="AK18" s="16"/>
      <c r="AL18" s="15"/>
      <c r="AM18" s="324"/>
      <c r="AN18" s="335"/>
    </row>
    <row r="19" spans="1:40" s="5" customFormat="1" ht="30" hidden="1" customHeight="1" x14ac:dyDescent="0.25">
      <c r="A19" s="391"/>
      <c r="B19" s="262"/>
      <c r="C19" s="262"/>
      <c r="D19" s="263"/>
      <c r="E19" s="263"/>
      <c r="F19" s="234"/>
      <c r="G19" s="234"/>
      <c r="H19" s="234"/>
      <c r="I19" s="234"/>
      <c r="J19" s="263"/>
      <c r="K19" s="234" t="str">
        <f>IF(K18="Pass",3,"")</f>
        <v/>
      </c>
      <c r="L19" s="234"/>
      <c r="M19" s="234"/>
      <c r="N19" s="234" t="str">
        <f>IF(N18="Pass",2,"")</f>
        <v/>
      </c>
      <c r="O19" s="234"/>
      <c r="P19" s="234"/>
      <c r="Q19" s="263"/>
      <c r="R19" s="263"/>
      <c r="S19" s="234" t="str">
        <f>IF(S18="Pass",3,"")</f>
        <v/>
      </c>
      <c r="T19" s="263"/>
      <c r="U19" s="234"/>
      <c r="V19" s="263"/>
      <c r="W19" s="263"/>
      <c r="X19" s="263"/>
      <c r="Y19" s="263"/>
      <c r="Z19" s="234" t="str">
        <f>IF(Z18="Pass",3,"")</f>
        <v/>
      </c>
      <c r="AA19" s="234"/>
      <c r="AB19" s="234" t="str">
        <f>IF(AB18="Pass",3,"")</f>
        <v/>
      </c>
      <c r="AC19" s="234"/>
      <c r="AD19" s="234" t="str">
        <f>IF(AD18="Pass",3,"")</f>
        <v/>
      </c>
      <c r="AE19" s="234"/>
      <c r="AF19" s="234"/>
      <c r="AG19" s="234"/>
      <c r="AH19" s="263"/>
      <c r="AI19" s="263"/>
      <c r="AJ19" s="234"/>
      <c r="AK19" s="234"/>
      <c r="AL19" s="263"/>
      <c r="AM19" s="324"/>
      <c r="AN19" s="335"/>
    </row>
    <row r="20" spans="1:40" s="7" customFormat="1" ht="30" customHeight="1" x14ac:dyDescent="0.25">
      <c r="A20" s="391"/>
      <c r="B20" s="137"/>
      <c r="C20" s="40"/>
      <c r="D20" s="40"/>
      <c r="E20" s="156"/>
      <c r="F20" s="40"/>
      <c r="G20" s="40"/>
      <c r="H20" s="40"/>
      <c r="I20" s="41"/>
      <c r="J20" s="41"/>
      <c r="K20" s="406" t="s">
        <v>51</v>
      </c>
      <c r="L20" s="406"/>
      <c r="M20" s="40"/>
      <c r="N20" s="40" t="s">
        <v>110</v>
      </c>
      <c r="O20" s="40"/>
      <c r="P20" s="167"/>
      <c r="Q20" s="42"/>
      <c r="R20" s="42"/>
      <c r="S20" s="190" t="s">
        <v>49</v>
      </c>
      <c r="T20" s="40"/>
      <c r="U20" s="40"/>
      <c r="V20" s="40"/>
      <c r="W20" s="211"/>
      <c r="X20" s="42"/>
      <c r="Y20" s="42"/>
      <c r="Z20" s="230" t="s">
        <v>144</v>
      </c>
      <c r="AA20" s="40"/>
      <c r="AB20" s="230" t="s">
        <v>111</v>
      </c>
      <c r="AC20" s="40"/>
      <c r="AD20" s="230" t="s">
        <v>113</v>
      </c>
      <c r="AE20" s="40"/>
      <c r="AF20" s="40"/>
      <c r="AG20" s="211"/>
      <c r="AH20" s="40"/>
      <c r="AI20" s="211"/>
      <c r="AJ20" s="40"/>
      <c r="AK20" s="40"/>
      <c r="AL20" s="40"/>
      <c r="AM20" s="324"/>
      <c r="AN20" s="335"/>
    </row>
    <row r="21" spans="1:40" ht="30" customHeight="1" x14ac:dyDescent="0.25">
      <c r="A21" s="392"/>
      <c r="B21" s="110"/>
      <c r="C21" s="43"/>
      <c r="D21" s="43"/>
      <c r="E21" s="43"/>
      <c r="F21" s="44"/>
      <c r="G21" s="44"/>
      <c r="H21" s="44"/>
      <c r="I21" s="45"/>
      <c r="J21" s="45"/>
      <c r="K21" s="347" t="s">
        <v>25</v>
      </c>
      <c r="L21" s="347"/>
      <c r="M21" s="46"/>
      <c r="N21" s="46" t="s">
        <v>91</v>
      </c>
      <c r="O21" s="47"/>
      <c r="P21" s="49"/>
      <c r="Q21" s="48"/>
      <c r="R21" s="48"/>
      <c r="S21" s="191" t="s">
        <v>10</v>
      </c>
      <c r="T21" s="44"/>
      <c r="U21" s="14"/>
      <c r="V21" s="50"/>
      <c r="W21" s="50"/>
      <c r="X21" s="50"/>
      <c r="Y21" s="45"/>
      <c r="Z21" s="191" t="s">
        <v>17</v>
      </c>
      <c r="AA21" s="47"/>
      <c r="AB21" s="191" t="s">
        <v>23</v>
      </c>
      <c r="AC21" s="49"/>
      <c r="AD21" s="191" t="s">
        <v>8</v>
      </c>
      <c r="AE21" s="9"/>
      <c r="AF21" s="9"/>
      <c r="AG21" s="9"/>
      <c r="AH21" s="51"/>
      <c r="AI21" s="51"/>
      <c r="AJ21" s="14"/>
      <c r="AK21" s="110"/>
      <c r="AL21" s="47"/>
      <c r="AM21" s="325"/>
      <c r="AN21" s="336"/>
    </row>
    <row r="22" spans="1:40" s="105" customFormat="1" ht="30" customHeight="1" x14ac:dyDescent="0.25">
      <c r="A22" s="373" t="s">
        <v>2</v>
      </c>
      <c r="B22" s="130" t="s">
        <v>27</v>
      </c>
      <c r="C22" s="101"/>
      <c r="D22" s="101">
        <v>3</v>
      </c>
      <c r="E22" s="101"/>
      <c r="F22" s="102"/>
      <c r="G22" s="102"/>
      <c r="H22" s="102"/>
      <c r="I22" s="102">
        <v>1</v>
      </c>
      <c r="J22" s="102"/>
      <c r="K22" s="102"/>
      <c r="L22" s="102"/>
      <c r="M22" s="102"/>
      <c r="N22" s="102"/>
      <c r="O22" s="102">
        <v>3</v>
      </c>
      <c r="P22" s="102"/>
      <c r="Q22" s="102"/>
      <c r="R22" s="102"/>
      <c r="S22" s="102">
        <v>3</v>
      </c>
      <c r="T22" s="102"/>
      <c r="U22" s="102"/>
      <c r="V22" s="102"/>
      <c r="W22" s="102"/>
      <c r="X22" s="102"/>
      <c r="Y22" s="102"/>
      <c r="Z22" s="103">
        <v>3</v>
      </c>
      <c r="AA22" s="103"/>
      <c r="AB22" s="102"/>
      <c r="AC22" s="102"/>
      <c r="AD22" s="102">
        <v>3</v>
      </c>
      <c r="AE22" s="102"/>
      <c r="AF22" s="102"/>
      <c r="AG22" s="102"/>
      <c r="AH22" s="102"/>
      <c r="AI22" s="102"/>
      <c r="AJ22" s="102"/>
      <c r="AK22" s="101"/>
      <c r="AL22" s="104"/>
      <c r="AM22" s="337">
        <f>SUM(B24:AL24)</f>
        <v>0</v>
      </c>
      <c r="AN22" s="334">
        <f>SUM(D22:AL22)</f>
        <v>16</v>
      </c>
    </row>
    <row r="23" spans="1:40" s="5" customFormat="1" ht="30" customHeight="1" x14ac:dyDescent="0.25">
      <c r="A23" s="374"/>
      <c r="B23" s="378" t="s">
        <v>137</v>
      </c>
      <c r="C23" s="379"/>
      <c r="D23" s="56"/>
      <c r="E23" s="56"/>
      <c r="F23" s="54"/>
      <c r="G23" s="54"/>
      <c r="H23" s="101" t="str">
        <f>IF(AND(H13="Pass",S13="Pass"),"Pass","")</f>
        <v/>
      </c>
      <c r="I23" s="56"/>
      <c r="J23" s="54"/>
      <c r="K23" s="54"/>
      <c r="L23" s="54"/>
      <c r="M23" s="54"/>
      <c r="N23" s="54"/>
      <c r="O23" s="56"/>
      <c r="P23" s="56"/>
      <c r="Q23" s="54"/>
      <c r="R23" s="54"/>
      <c r="S23" s="56"/>
      <c r="T23" s="54"/>
      <c r="U23" s="54"/>
      <c r="V23" s="54"/>
      <c r="W23" s="54"/>
      <c r="X23" s="54"/>
      <c r="Y23" s="101" t="str">
        <f>IF(AND(S13="Pass",Z18="Pass",AD18="pass"),"Pass","")</f>
        <v/>
      </c>
      <c r="Z23" s="231"/>
      <c r="AA23" s="57"/>
      <c r="AB23" s="54"/>
      <c r="AC23" s="54"/>
      <c r="AD23" s="56"/>
      <c r="AE23" s="54"/>
      <c r="AF23" s="54"/>
      <c r="AG23" s="54"/>
      <c r="AH23" s="54"/>
      <c r="AI23" s="54"/>
      <c r="AJ23" s="54"/>
      <c r="AK23" s="54"/>
      <c r="AL23" s="55"/>
      <c r="AM23" s="324"/>
      <c r="AN23" s="335"/>
    </row>
    <row r="24" spans="1:40" s="5" customFormat="1" ht="30" hidden="1" customHeight="1" x14ac:dyDescent="0.25">
      <c r="A24" s="374"/>
      <c r="B24" s="264"/>
      <c r="C24" s="264"/>
      <c r="D24" s="265" t="str">
        <f>IF(D23="Pass",3,"")</f>
        <v/>
      </c>
      <c r="E24" s="265"/>
      <c r="F24" s="266"/>
      <c r="G24" s="266"/>
      <c r="H24" s="267"/>
      <c r="I24" s="265" t="str">
        <f>IF(I23="Pass",1,"")</f>
        <v/>
      </c>
      <c r="J24" s="266"/>
      <c r="K24" s="266"/>
      <c r="L24" s="266"/>
      <c r="M24" s="266"/>
      <c r="N24" s="266"/>
      <c r="O24" s="265" t="str">
        <f>IF(O23="Pass",3,"")</f>
        <v/>
      </c>
      <c r="P24" s="265"/>
      <c r="Q24" s="266"/>
      <c r="R24" s="266"/>
      <c r="S24" s="265" t="str">
        <f>IF(S23="Pass",3,"")</f>
        <v/>
      </c>
      <c r="T24" s="266"/>
      <c r="U24" s="266"/>
      <c r="V24" s="266"/>
      <c r="W24" s="266"/>
      <c r="X24" s="266"/>
      <c r="Y24" s="267"/>
      <c r="Z24" s="265" t="str">
        <f>IF(Z23="Pass",3,"")</f>
        <v/>
      </c>
      <c r="AA24" s="268"/>
      <c r="AB24" s="266"/>
      <c r="AC24" s="266"/>
      <c r="AD24" s="265" t="str">
        <f>IF(AD23="Pass",3,"")</f>
        <v/>
      </c>
      <c r="AE24" s="266"/>
      <c r="AF24" s="266"/>
      <c r="AG24" s="266"/>
      <c r="AH24" s="266"/>
      <c r="AI24" s="266"/>
      <c r="AJ24" s="266"/>
      <c r="AK24" s="266"/>
      <c r="AL24" s="269"/>
      <c r="AM24" s="324"/>
      <c r="AN24" s="335"/>
    </row>
    <row r="25" spans="1:40" s="7" customFormat="1" ht="30" customHeight="1" x14ac:dyDescent="0.25">
      <c r="A25" s="374"/>
      <c r="B25" s="138"/>
      <c r="C25" s="58"/>
      <c r="D25" s="128" t="s">
        <v>50</v>
      </c>
      <c r="E25" s="128"/>
      <c r="F25" s="58"/>
      <c r="G25" s="58"/>
      <c r="H25" s="58"/>
      <c r="I25" s="128" t="s">
        <v>109</v>
      </c>
      <c r="J25" s="58"/>
      <c r="K25" s="58"/>
      <c r="L25" s="58"/>
      <c r="M25" s="58"/>
      <c r="N25" s="58"/>
      <c r="O25" s="128" t="s">
        <v>93</v>
      </c>
      <c r="P25" s="128"/>
      <c r="Q25" s="58"/>
      <c r="R25" s="58"/>
      <c r="S25" s="214" t="s">
        <v>96</v>
      </c>
      <c r="T25" s="58"/>
      <c r="U25" s="58"/>
      <c r="V25" s="58"/>
      <c r="W25" s="58"/>
      <c r="X25" s="58"/>
      <c r="Y25" s="58"/>
      <c r="Z25" s="128" t="s">
        <v>61</v>
      </c>
      <c r="AA25" s="58"/>
      <c r="AB25" s="58"/>
      <c r="AC25" s="58"/>
      <c r="AD25" s="128" t="s">
        <v>114</v>
      </c>
      <c r="AE25" s="58"/>
      <c r="AF25" s="58"/>
      <c r="AG25" s="58"/>
      <c r="AH25" s="58"/>
      <c r="AI25" s="58"/>
      <c r="AJ25" s="58"/>
      <c r="AK25" s="58"/>
      <c r="AL25" s="59"/>
      <c r="AM25" s="324"/>
      <c r="AN25" s="335"/>
    </row>
    <row r="26" spans="1:40" ht="30" customHeight="1" x14ac:dyDescent="0.25">
      <c r="A26" s="374"/>
      <c r="B26" s="291"/>
      <c r="C26" s="292"/>
      <c r="D26" s="294" t="s">
        <v>35</v>
      </c>
      <c r="E26" s="294"/>
      <c r="F26" s="295"/>
      <c r="G26" s="295"/>
      <c r="H26" s="295"/>
      <c r="I26" s="294" t="s">
        <v>94</v>
      </c>
      <c r="J26" s="295"/>
      <c r="K26" s="295"/>
      <c r="L26" s="295"/>
      <c r="M26" s="295"/>
      <c r="N26" s="295"/>
      <c r="O26" s="294" t="s">
        <v>55</v>
      </c>
      <c r="P26" s="294"/>
      <c r="Q26" s="296"/>
      <c r="R26" s="296"/>
      <c r="S26" s="294" t="s">
        <v>95</v>
      </c>
      <c r="T26" s="297"/>
      <c r="U26" s="297"/>
      <c r="V26" s="295"/>
      <c r="W26" s="295"/>
      <c r="X26" s="295"/>
      <c r="Y26" s="295"/>
      <c r="Z26" s="294" t="s">
        <v>100</v>
      </c>
      <c r="AA26" s="298"/>
      <c r="AB26" s="299" t="str">
        <f>IF(AND(AB18="Pass",Z18="Pass"),"Pass","")</f>
        <v/>
      </c>
      <c r="AC26" s="295"/>
      <c r="AD26" s="294" t="s">
        <v>21</v>
      </c>
      <c r="AE26" s="292"/>
      <c r="AF26" s="292"/>
      <c r="AG26" s="292"/>
      <c r="AH26" s="300"/>
      <c r="AI26" s="300"/>
      <c r="AJ26" s="301"/>
      <c r="AK26" s="301"/>
      <c r="AL26" s="302"/>
      <c r="AM26" s="325"/>
      <c r="AN26" s="336"/>
    </row>
    <row r="27" spans="1:40" s="109" customFormat="1" ht="30" customHeight="1" x14ac:dyDescent="0.25">
      <c r="A27" s="374"/>
      <c r="B27" s="139" t="s">
        <v>27</v>
      </c>
      <c r="C27" s="106"/>
      <c r="D27" s="106"/>
      <c r="E27" s="106"/>
      <c r="F27" s="107">
        <v>3</v>
      </c>
      <c r="G27" s="107"/>
      <c r="H27" s="107"/>
      <c r="I27" s="106"/>
      <c r="J27" s="106"/>
      <c r="K27" s="106"/>
      <c r="L27" s="106"/>
      <c r="M27" s="106"/>
      <c r="N27" s="106"/>
      <c r="O27" s="106">
        <v>3</v>
      </c>
      <c r="P27" s="106"/>
      <c r="Q27" s="106"/>
      <c r="R27" s="106"/>
      <c r="S27" s="106">
        <v>1</v>
      </c>
      <c r="T27" s="106"/>
      <c r="U27" s="106"/>
      <c r="V27" s="108"/>
      <c r="W27" s="108"/>
      <c r="X27" s="108"/>
      <c r="Y27" s="106"/>
      <c r="Z27" s="106">
        <v>3</v>
      </c>
      <c r="AA27" s="106"/>
      <c r="AB27" s="106">
        <v>3</v>
      </c>
      <c r="AC27" s="106"/>
      <c r="AD27" s="106"/>
      <c r="AE27" s="106"/>
      <c r="AF27" s="106"/>
      <c r="AG27" s="106"/>
      <c r="AH27" s="106">
        <v>3</v>
      </c>
      <c r="AI27" s="106"/>
      <c r="AJ27" s="106"/>
      <c r="AK27" s="106"/>
      <c r="AL27" s="106"/>
      <c r="AM27" s="337">
        <f>SUM(B29:AL29)</f>
        <v>0</v>
      </c>
      <c r="AN27" s="334">
        <f>SUM(D27:AL27)</f>
        <v>16</v>
      </c>
    </row>
    <row r="28" spans="1:40" s="109" customFormat="1" ht="30" customHeight="1" x14ac:dyDescent="0.25">
      <c r="A28" s="374"/>
      <c r="B28" s="380" t="s">
        <v>137</v>
      </c>
      <c r="C28" s="381"/>
      <c r="D28" s="106"/>
      <c r="E28" s="106"/>
      <c r="F28" s="383"/>
      <c r="G28" s="383"/>
      <c r="H28" s="383"/>
      <c r="I28" s="106"/>
      <c r="J28" s="106"/>
      <c r="K28" s="106"/>
      <c r="L28" s="106"/>
      <c r="M28" s="106"/>
      <c r="N28" s="106" t="str">
        <f>IF(AND(O23="Pass",Z23="Pass"),"Pass","")</f>
        <v/>
      </c>
      <c r="O28" s="383"/>
      <c r="P28" s="383"/>
      <c r="Q28" s="106"/>
      <c r="R28" s="106"/>
      <c r="S28" s="193"/>
      <c r="T28" s="106"/>
      <c r="U28" s="106"/>
      <c r="V28" s="108"/>
      <c r="W28" s="108"/>
      <c r="X28" s="108"/>
      <c r="Y28" s="106"/>
      <c r="Z28" s="197"/>
      <c r="AA28" s="106"/>
      <c r="AB28" s="233"/>
      <c r="AC28" s="106"/>
      <c r="AD28" s="106"/>
      <c r="AE28" s="106"/>
      <c r="AF28" s="106"/>
      <c r="AG28" s="106"/>
      <c r="AH28" s="197"/>
      <c r="AI28" s="197"/>
      <c r="AJ28" s="106"/>
      <c r="AK28" s="106"/>
      <c r="AL28" s="106"/>
      <c r="AM28" s="324"/>
      <c r="AN28" s="335"/>
    </row>
    <row r="29" spans="1:40" s="109" customFormat="1" ht="30" hidden="1" customHeight="1" x14ac:dyDescent="0.25">
      <c r="A29" s="374"/>
      <c r="B29" s="270"/>
      <c r="C29" s="270"/>
      <c r="D29" s="271"/>
      <c r="E29" s="271"/>
      <c r="F29" s="272" t="str">
        <f>IF(F28="Pass",3,"")</f>
        <v/>
      </c>
      <c r="G29" s="272"/>
      <c r="H29" s="272"/>
      <c r="I29" s="271"/>
      <c r="J29" s="271"/>
      <c r="K29" s="271"/>
      <c r="L29" s="271"/>
      <c r="M29" s="271"/>
      <c r="N29" s="271"/>
      <c r="O29" s="272" t="str">
        <f>IF(O28="Pass",3,"")</f>
        <v/>
      </c>
      <c r="P29" s="272"/>
      <c r="Q29" s="271"/>
      <c r="R29" s="271"/>
      <c r="S29" s="272" t="str">
        <f>IF(S28="Pass",1,"")</f>
        <v/>
      </c>
      <c r="T29" s="271"/>
      <c r="U29" s="271"/>
      <c r="V29" s="273"/>
      <c r="W29" s="273"/>
      <c r="X29" s="273"/>
      <c r="Y29" s="271"/>
      <c r="Z29" s="272" t="str">
        <f>IF(Z28="Pass",3,"")</f>
        <v/>
      </c>
      <c r="AA29" s="271"/>
      <c r="AB29" s="272" t="str">
        <f>IF(AB28="Pass",3,"")</f>
        <v/>
      </c>
      <c r="AC29" s="271"/>
      <c r="AD29" s="271"/>
      <c r="AE29" s="271"/>
      <c r="AF29" s="271"/>
      <c r="AG29" s="271"/>
      <c r="AH29" s="272" t="str">
        <f>IF(AH28="Pass",3,"")</f>
        <v/>
      </c>
      <c r="AI29" s="272"/>
      <c r="AJ29" s="271"/>
      <c r="AK29" s="271"/>
      <c r="AL29" s="271"/>
      <c r="AM29" s="324"/>
      <c r="AN29" s="335"/>
    </row>
    <row r="30" spans="1:40" s="7" customFormat="1" ht="30" customHeight="1" x14ac:dyDescent="0.25">
      <c r="A30" s="374"/>
      <c r="B30" s="140"/>
      <c r="C30" s="60"/>
      <c r="D30" s="60"/>
      <c r="E30" s="60"/>
      <c r="F30" s="382" t="s">
        <v>52</v>
      </c>
      <c r="G30" s="382"/>
      <c r="H30" s="382"/>
      <c r="I30" s="60"/>
      <c r="J30" s="60"/>
      <c r="K30" s="60"/>
      <c r="L30" s="60"/>
      <c r="M30" s="60"/>
      <c r="N30" s="60"/>
      <c r="O30" s="382" t="s">
        <v>56</v>
      </c>
      <c r="P30" s="382"/>
      <c r="Q30" s="60"/>
      <c r="R30" s="60"/>
      <c r="S30" s="215" t="s">
        <v>98</v>
      </c>
      <c r="T30" s="60"/>
      <c r="U30" s="60"/>
      <c r="V30" s="61"/>
      <c r="W30" s="61"/>
      <c r="X30" s="61"/>
      <c r="Y30" s="60"/>
      <c r="Z30" s="196" t="s">
        <v>62</v>
      </c>
      <c r="AA30" s="60"/>
      <c r="AB30" s="196" t="s">
        <v>92</v>
      </c>
      <c r="AC30" s="60"/>
      <c r="AD30" s="60"/>
      <c r="AE30" s="60"/>
      <c r="AF30" s="60"/>
      <c r="AG30" s="60"/>
      <c r="AH30" s="196" t="s">
        <v>66</v>
      </c>
      <c r="AI30" s="196"/>
      <c r="AJ30" s="60"/>
      <c r="AK30" s="60"/>
      <c r="AL30" s="60"/>
      <c r="AM30" s="324"/>
      <c r="AN30" s="335"/>
    </row>
    <row r="31" spans="1:40" ht="30" customHeight="1" x14ac:dyDescent="0.25">
      <c r="A31" s="375"/>
      <c r="B31" s="141"/>
      <c r="C31" s="62"/>
      <c r="D31" s="62"/>
      <c r="E31" s="62"/>
      <c r="F31" s="369" t="s">
        <v>133</v>
      </c>
      <c r="G31" s="369"/>
      <c r="H31" s="369"/>
      <c r="I31" s="63"/>
      <c r="J31" s="63"/>
      <c r="K31" s="63"/>
      <c r="L31" s="63"/>
      <c r="M31" s="63"/>
      <c r="N31" s="63"/>
      <c r="O31" s="194"/>
      <c r="P31" s="194"/>
      <c r="Q31" s="64"/>
      <c r="R31" s="64"/>
      <c r="S31" s="194" t="s">
        <v>97</v>
      </c>
      <c r="T31" s="65"/>
      <c r="U31" s="66"/>
      <c r="V31" s="67"/>
      <c r="W31" s="67"/>
      <c r="X31" s="67"/>
      <c r="Y31" s="68"/>
      <c r="Z31" s="194" t="s">
        <v>101</v>
      </c>
      <c r="AA31" s="62"/>
      <c r="AB31" s="205" t="s">
        <v>26</v>
      </c>
      <c r="AC31" s="68"/>
      <c r="AD31" s="62"/>
      <c r="AE31" s="62"/>
      <c r="AF31" s="62"/>
      <c r="AG31" s="62"/>
      <c r="AH31" s="205" t="s">
        <v>99</v>
      </c>
      <c r="AI31" s="194"/>
      <c r="AJ31" s="66"/>
      <c r="AK31" s="66"/>
      <c r="AL31" s="66"/>
      <c r="AM31" s="325"/>
      <c r="AN31" s="336"/>
    </row>
    <row r="32" spans="1:40" s="116" customFormat="1" ht="30" customHeight="1" x14ac:dyDescent="0.25">
      <c r="A32" s="376" t="s">
        <v>3</v>
      </c>
      <c r="B32" s="142" t="s">
        <v>27</v>
      </c>
      <c r="C32" s="111"/>
      <c r="D32" s="111" t="str">
        <f>IF(AND(D23="Pass",F28="Pass"),"Pass"," ")</f>
        <v xml:space="preserve"> </v>
      </c>
      <c r="E32" s="111"/>
      <c r="F32" s="112">
        <v>3</v>
      </c>
      <c r="G32" s="112"/>
      <c r="H32" s="112"/>
      <c r="I32" s="113">
        <v>1</v>
      </c>
      <c r="J32" s="113"/>
      <c r="K32" s="113"/>
      <c r="L32" s="113"/>
      <c r="M32" s="113"/>
      <c r="N32" s="113"/>
      <c r="O32" s="113">
        <v>2</v>
      </c>
      <c r="P32" s="113"/>
      <c r="Q32" s="113">
        <v>1</v>
      </c>
      <c r="R32" s="113"/>
      <c r="S32" s="113">
        <v>3</v>
      </c>
      <c r="T32" s="113"/>
      <c r="U32" s="113"/>
      <c r="V32" s="113">
        <v>1</v>
      </c>
      <c r="W32" s="113"/>
      <c r="X32" s="114"/>
      <c r="Y32" s="113" t="str">
        <f>IF(AND(O28="Pass",Z28="Pass"),"Pass","")</f>
        <v/>
      </c>
      <c r="Z32" s="113">
        <v>3</v>
      </c>
      <c r="AA32" s="111"/>
      <c r="AB32" s="111"/>
      <c r="AC32" s="111"/>
      <c r="AD32" s="115"/>
      <c r="AE32" s="115"/>
      <c r="AF32" s="115"/>
      <c r="AG32" s="115"/>
      <c r="AH32" s="113"/>
      <c r="AI32" s="113"/>
      <c r="AJ32" s="113">
        <v>3</v>
      </c>
      <c r="AK32" s="113"/>
      <c r="AL32" s="113"/>
      <c r="AM32" s="337">
        <f>SUM(B34:AL34)</f>
        <v>0</v>
      </c>
      <c r="AN32" s="334">
        <f>SUM(D32:AL32)</f>
        <v>17</v>
      </c>
    </row>
    <row r="33" spans="1:40" s="150" customFormat="1" ht="30" customHeight="1" x14ac:dyDescent="0.25">
      <c r="A33" s="377"/>
      <c r="B33" s="400" t="s">
        <v>137</v>
      </c>
      <c r="C33" s="401"/>
      <c r="D33" s="142"/>
      <c r="E33" s="142"/>
      <c r="F33" s="399"/>
      <c r="G33" s="399"/>
      <c r="H33" s="151"/>
      <c r="I33" s="152"/>
      <c r="J33" s="153"/>
      <c r="K33" s="142"/>
      <c r="L33" s="142"/>
      <c r="M33" s="142"/>
      <c r="N33" s="142"/>
      <c r="O33" s="152"/>
      <c r="P33" s="170"/>
      <c r="Q33" s="152"/>
      <c r="R33" s="142"/>
      <c r="S33" s="195"/>
      <c r="T33" s="111" t="str">
        <f>IF(AND(S28="Pass",O23="Pass"),"Pass","")</f>
        <v/>
      </c>
      <c r="U33" s="142"/>
      <c r="V33" s="192"/>
      <c r="W33" s="213"/>
      <c r="X33" s="154"/>
      <c r="Y33" s="142"/>
      <c r="Z33" s="399"/>
      <c r="AA33" s="399"/>
      <c r="AB33" s="142"/>
      <c r="AC33" s="142"/>
      <c r="AD33" s="155"/>
      <c r="AE33" s="155"/>
      <c r="AF33" s="155"/>
      <c r="AG33" s="155"/>
      <c r="AH33" s="142"/>
      <c r="AI33" s="142"/>
      <c r="AJ33" s="152"/>
      <c r="AK33" s="142"/>
      <c r="AL33" s="142"/>
      <c r="AM33" s="324"/>
      <c r="AN33" s="335"/>
    </row>
    <row r="34" spans="1:40" s="150" customFormat="1" ht="30" hidden="1" customHeight="1" x14ac:dyDescent="0.25">
      <c r="A34" s="377"/>
      <c r="B34" s="274"/>
      <c r="C34" s="274"/>
      <c r="D34" s="275"/>
      <c r="E34" s="275"/>
      <c r="F34" s="275" t="str">
        <f>IF(F33="Pass",3,"")</f>
        <v/>
      </c>
      <c r="G34" s="275"/>
      <c r="H34" s="276"/>
      <c r="I34" s="275" t="str">
        <f>IF(I33="Pass",1,"")</f>
        <v/>
      </c>
      <c r="J34" s="277"/>
      <c r="K34" s="275"/>
      <c r="L34" s="275"/>
      <c r="M34" s="275"/>
      <c r="N34" s="275"/>
      <c r="O34" s="275" t="str">
        <f>IF(O33="Pass",2,"")</f>
        <v/>
      </c>
      <c r="P34" s="275"/>
      <c r="Q34" s="275" t="str">
        <f>IF(Q33="Pass",1,"")</f>
        <v/>
      </c>
      <c r="R34" s="275"/>
      <c r="S34" s="275" t="str">
        <f>IF(S33="Pass",3,"")</f>
        <v/>
      </c>
      <c r="T34" s="278"/>
      <c r="U34" s="275"/>
      <c r="V34" s="275" t="str">
        <f>IF(V33="Pass",1,"")</f>
        <v/>
      </c>
      <c r="W34" s="275"/>
      <c r="X34" s="277"/>
      <c r="Y34" s="275"/>
      <c r="Z34" s="275" t="str">
        <f>IF(Z33="Pass",3,"")</f>
        <v/>
      </c>
      <c r="AA34" s="275"/>
      <c r="AB34" s="275"/>
      <c r="AC34" s="275"/>
      <c r="AD34" s="279"/>
      <c r="AE34" s="279"/>
      <c r="AF34" s="279"/>
      <c r="AG34" s="279"/>
      <c r="AH34" s="275"/>
      <c r="AI34" s="275"/>
      <c r="AJ34" s="275" t="str">
        <f>IF(AJ33="Pass",3,"")</f>
        <v/>
      </c>
      <c r="AK34" s="275"/>
      <c r="AL34" s="275"/>
      <c r="AM34" s="324"/>
      <c r="AN34" s="335"/>
    </row>
    <row r="35" spans="1:40" s="7" customFormat="1" ht="30" customHeight="1" x14ac:dyDescent="0.25">
      <c r="A35" s="377"/>
      <c r="B35" s="280"/>
      <c r="C35" s="217"/>
      <c r="D35" s="217"/>
      <c r="E35" s="217"/>
      <c r="F35" s="384" t="s">
        <v>53</v>
      </c>
      <c r="G35" s="384"/>
      <c r="H35" s="129"/>
      <c r="I35" s="216" t="s">
        <v>54</v>
      </c>
      <c r="J35" s="217"/>
      <c r="K35" s="217"/>
      <c r="L35" s="217"/>
      <c r="M35" s="217"/>
      <c r="N35" s="217"/>
      <c r="O35" s="216" t="s">
        <v>57</v>
      </c>
      <c r="P35" s="216"/>
      <c r="Q35" s="216" t="s">
        <v>58</v>
      </c>
      <c r="R35" s="217"/>
      <c r="S35" s="218" t="s">
        <v>59</v>
      </c>
      <c r="T35" s="218"/>
      <c r="U35" s="217"/>
      <c r="V35" s="216" t="s">
        <v>77</v>
      </c>
      <c r="W35" s="76"/>
      <c r="X35" s="76"/>
      <c r="Y35" s="76"/>
      <c r="Z35" s="407" t="s">
        <v>76</v>
      </c>
      <c r="AA35" s="407"/>
      <c r="AB35" s="217"/>
      <c r="AC35" s="217"/>
      <c r="AD35" s="281" t="str">
        <f>IF(AND(AB28="Pass",AD23="Pass",AF13="Pass"),"Pass","")</f>
        <v/>
      </c>
      <c r="AE35" s="217"/>
      <c r="AF35" s="217"/>
      <c r="AG35" s="217"/>
      <c r="AH35" s="217"/>
      <c r="AI35" s="217"/>
      <c r="AJ35" s="217" t="s">
        <v>84</v>
      </c>
      <c r="AK35" s="217"/>
      <c r="AL35" s="345" t="s">
        <v>83</v>
      </c>
      <c r="AM35" s="324"/>
      <c r="AN35" s="335"/>
    </row>
    <row r="36" spans="1:40" ht="30" customHeight="1" x14ac:dyDescent="0.25">
      <c r="A36" s="377"/>
      <c r="B36" s="282"/>
      <c r="C36" s="283"/>
      <c r="D36" s="283"/>
      <c r="E36" s="283"/>
      <c r="F36" s="389"/>
      <c r="G36" s="389"/>
      <c r="H36" s="284"/>
      <c r="I36" s="285"/>
      <c r="J36" s="286"/>
      <c r="K36" s="287"/>
      <c r="L36" s="287"/>
      <c r="M36" s="287"/>
      <c r="N36" s="287"/>
      <c r="O36" s="285" t="s">
        <v>11</v>
      </c>
      <c r="P36" s="285"/>
      <c r="Q36" s="285" t="s">
        <v>103</v>
      </c>
      <c r="R36" s="287"/>
      <c r="S36" s="285" t="s">
        <v>13</v>
      </c>
      <c r="T36" s="285"/>
      <c r="U36" s="288"/>
      <c r="V36" s="285"/>
      <c r="W36" s="287"/>
      <c r="X36" s="289"/>
      <c r="Y36" s="288"/>
      <c r="Z36" s="408" t="s">
        <v>105</v>
      </c>
      <c r="AA36" s="408"/>
      <c r="AB36" s="289"/>
      <c r="AC36" s="289"/>
      <c r="AD36" s="289"/>
      <c r="AE36" s="289"/>
      <c r="AF36" s="289"/>
      <c r="AG36" s="289"/>
      <c r="AH36" s="290"/>
      <c r="AI36" s="290"/>
      <c r="AJ36" s="283" t="s">
        <v>22</v>
      </c>
      <c r="AK36" s="283"/>
      <c r="AL36" s="346"/>
      <c r="AM36" s="325"/>
      <c r="AN36" s="336"/>
    </row>
    <row r="37" spans="1:40" s="118" customFormat="1" ht="30" customHeight="1" x14ac:dyDescent="0.25">
      <c r="A37" s="377"/>
      <c r="B37" s="143" t="s">
        <v>27</v>
      </c>
      <c r="C37" s="117"/>
      <c r="D37" s="117"/>
      <c r="E37" s="160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65"/>
      <c r="Q37" s="117"/>
      <c r="R37" s="117"/>
      <c r="S37" s="117">
        <v>1</v>
      </c>
      <c r="T37" s="117"/>
      <c r="U37" s="117">
        <v>3</v>
      </c>
      <c r="V37" s="340">
        <v>1</v>
      </c>
      <c r="W37" s="340"/>
      <c r="X37" s="340"/>
      <c r="Y37" s="117"/>
      <c r="Z37" s="117">
        <v>3</v>
      </c>
      <c r="AA37" s="117"/>
      <c r="AB37" s="117"/>
      <c r="AC37" s="117"/>
      <c r="AD37" s="117">
        <v>3</v>
      </c>
      <c r="AE37" s="117"/>
      <c r="AF37" s="117">
        <v>0</v>
      </c>
      <c r="AG37" s="198"/>
      <c r="AH37" s="117"/>
      <c r="AI37" s="198"/>
      <c r="AJ37" s="117">
        <v>3</v>
      </c>
      <c r="AK37" s="117"/>
      <c r="AL37" s="117">
        <v>3</v>
      </c>
      <c r="AM37" s="337">
        <f>SUM(B39:AL39)</f>
        <v>0</v>
      </c>
      <c r="AN37" s="334">
        <f>SUM(D37:AL37)</f>
        <v>17</v>
      </c>
    </row>
    <row r="38" spans="1:40" s="118" customFormat="1" ht="30" customHeight="1" x14ac:dyDescent="0.25">
      <c r="A38" s="377"/>
      <c r="B38" s="402" t="s">
        <v>137</v>
      </c>
      <c r="C38" s="403"/>
      <c r="D38" s="125"/>
      <c r="E38" s="160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65"/>
      <c r="Q38" s="125"/>
      <c r="R38" s="125"/>
      <c r="S38" s="221"/>
      <c r="T38" s="125"/>
      <c r="U38" s="125"/>
      <c r="V38" s="125"/>
      <c r="W38" s="198"/>
      <c r="X38" s="125"/>
      <c r="Y38" s="125"/>
      <c r="Z38" s="227"/>
      <c r="AA38" s="125"/>
      <c r="AB38" s="125"/>
      <c r="AC38" s="125"/>
      <c r="AD38" s="221"/>
      <c r="AE38" s="125"/>
      <c r="AF38" s="227"/>
      <c r="AG38" s="237"/>
      <c r="AH38" s="221"/>
      <c r="AI38" s="239"/>
      <c r="AJ38" s="227"/>
      <c r="AK38" s="125"/>
      <c r="AL38" s="227"/>
      <c r="AM38" s="324"/>
      <c r="AN38" s="335"/>
    </row>
    <row r="39" spans="1:40" s="118" customFormat="1" ht="30" hidden="1" customHeight="1" x14ac:dyDescent="0.25">
      <c r="A39" s="377"/>
      <c r="B39" s="309"/>
      <c r="C39" s="309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239" t="str">
        <f>IF(S38="Pass",1,"")</f>
        <v/>
      </c>
      <c r="T39" s="310"/>
      <c r="U39" s="310"/>
      <c r="V39" s="310"/>
      <c r="W39" s="310"/>
      <c r="X39" s="310"/>
      <c r="Y39" s="310"/>
      <c r="Z39" s="239" t="str">
        <f>IF(Z38="Pass",3,"")</f>
        <v/>
      </c>
      <c r="AA39" s="310"/>
      <c r="AB39" s="310"/>
      <c r="AC39" s="310"/>
      <c r="AD39" s="239" t="str">
        <f>IF(AD38="Pass",3,"")</f>
        <v/>
      </c>
      <c r="AE39" s="310"/>
      <c r="AF39" s="239" t="str">
        <f>IF(AF38="Pass",1,"")</f>
        <v/>
      </c>
      <c r="AG39" s="237"/>
      <c r="AH39" s="239" t="str">
        <f>IF(AH38="Pass",3,"")</f>
        <v/>
      </c>
      <c r="AI39" s="239"/>
      <c r="AJ39" s="239" t="str">
        <f>IF(AJ38="Pass",3,"")</f>
        <v/>
      </c>
      <c r="AK39" s="310"/>
      <c r="AL39" s="239" t="str">
        <f>IF(AL38="Pass",3,"")</f>
        <v/>
      </c>
      <c r="AM39" s="324"/>
      <c r="AN39" s="335"/>
    </row>
    <row r="40" spans="1:40" s="7" customFormat="1" ht="30" customHeight="1" x14ac:dyDescent="0.25">
      <c r="A40" s="377"/>
      <c r="B40" s="144"/>
      <c r="C40" s="70"/>
      <c r="D40" s="70"/>
      <c r="E40" s="159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164"/>
      <c r="Q40" s="70"/>
      <c r="R40" s="70"/>
      <c r="S40" s="222" t="s">
        <v>60</v>
      </c>
      <c r="T40" s="219"/>
      <c r="U40" s="70"/>
      <c r="V40" s="326"/>
      <c r="W40" s="326"/>
      <c r="X40" s="326"/>
      <c r="Y40" s="70"/>
      <c r="Z40" s="222" t="s">
        <v>63</v>
      </c>
      <c r="AA40" s="70"/>
      <c r="AB40" s="70"/>
      <c r="AC40" s="70"/>
      <c r="AD40" s="222" t="s">
        <v>67</v>
      </c>
      <c r="AE40" s="70"/>
      <c r="AF40" s="222" t="s">
        <v>145</v>
      </c>
      <c r="AG40" s="222"/>
      <c r="AH40" s="222" t="s">
        <v>64</v>
      </c>
      <c r="AI40" s="222"/>
      <c r="AJ40" s="222"/>
      <c r="AK40" s="70"/>
      <c r="AL40" s="201"/>
      <c r="AM40" s="324"/>
      <c r="AN40" s="335"/>
    </row>
    <row r="41" spans="1:40" ht="30" customHeight="1" x14ac:dyDescent="0.25">
      <c r="A41" s="377"/>
      <c r="B41" s="143"/>
      <c r="C41" s="69"/>
      <c r="D41" s="71"/>
      <c r="E41" s="71"/>
      <c r="F41" s="72"/>
      <c r="G41" s="72"/>
      <c r="H41" s="73"/>
      <c r="I41" s="72"/>
      <c r="J41" s="72"/>
      <c r="K41" s="72"/>
      <c r="L41" s="72"/>
      <c r="M41" s="72"/>
      <c r="N41" s="72"/>
      <c r="O41" s="74"/>
      <c r="P41" s="74"/>
      <c r="Q41" s="74"/>
      <c r="R41" s="74"/>
      <c r="S41" s="220" t="s">
        <v>102</v>
      </c>
      <c r="T41" s="220"/>
      <c r="U41" s="75"/>
      <c r="V41" s="327"/>
      <c r="W41" s="326"/>
      <c r="X41" s="326"/>
      <c r="Y41" s="75"/>
      <c r="Z41" s="220" t="s">
        <v>18</v>
      </c>
      <c r="AA41" s="75"/>
      <c r="AB41" s="72"/>
      <c r="AC41" s="72"/>
      <c r="AD41" s="220" t="s">
        <v>104</v>
      </c>
      <c r="AE41" s="69"/>
      <c r="AF41" s="236"/>
      <c r="AG41" s="236"/>
      <c r="AH41" s="236"/>
      <c r="AI41" s="220"/>
      <c r="AJ41" s="220" t="s">
        <v>36</v>
      </c>
      <c r="AK41" s="71"/>
      <c r="AL41" s="200" t="s">
        <v>28</v>
      </c>
      <c r="AM41" s="325"/>
      <c r="AN41" s="336"/>
    </row>
    <row r="42" spans="1:40" ht="30" customHeight="1" x14ac:dyDescent="0.25">
      <c r="A42" s="370" t="s">
        <v>32</v>
      </c>
      <c r="B42" s="362">
        <v>908500</v>
      </c>
      <c r="C42" s="363"/>
      <c r="D42" s="363"/>
      <c r="E42" s="157"/>
      <c r="F42" s="77"/>
      <c r="G42" s="77"/>
      <c r="H42" s="78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349" t="s">
        <v>135</v>
      </c>
      <c r="T42" s="349"/>
      <c r="U42" s="349"/>
      <c r="V42" s="349"/>
      <c r="W42" s="208"/>
      <c r="X42" s="331"/>
      <c r="Y42" s="79"/>
      <c r="Z42" s="77"/>
      <c r="AA42" s="77"/>
      <c r="AB42" s="80"/>
      <c r="AC42" s="80"/>
      <c r="AD42" s="80"/>
      <c r="AE42" s="80"/>
      <c r="AF42" s="80"/>
      <c r="AG42" s="80"/>
      <c r="AH42" s="79"/>
      <c r="AI42" s="79"/>
      <c r="AJ42" s="79"/>
      <c r="AK42" s="79"/>
      <c r="AL42" s="79"/>
      <c r="AM42" s="409" t="str">
        <f>U43</f>
        <v/>
      </c>
      <c r="AN42" s="334">
        <v>3</v>
      </c>
    </row>
    <row r="43" spans="1:40" ht="30" hidden="1" customHeight="1" x14ac:dyDescent="0.25">
      <c r="A43" s="371"/>
      <c r="B43" s="364"/>
      <c r="C43" s="365"/>
      <c r="D43" s="365"/>
      <c r="E43" s="69"/>
      <c r="F43" s="72"/>
      <c r="G43" s="72"/>
      <c r="H43" s="69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143"/>
      <c r="T43" s="143"/>
      <c r="U43" s="143" t="str">
        <f>IF(X42="Pass",3,"")</f>
        <v/>
      </c>
      <c r="V43" s="143"/>
      <c r="W43" s="143"/>
      <c r="X43" s="332"/>
      <c r="Y43" s="75"/>
      <c r="Z43" s="72"/>
      <c r="AA43" s="72"/>
      <c r="AB43" s="311"/>
      <c r="AC43" s="311"/>
      <c r="AD43" s="311"/>
      <c r="AE43" s="311"/>
      <c r="AF43" s="311"/>
      <c r="AG43" s="311"/>
      <c r="AH43" s="75"/>
      <c r="AI43" s="75"/>
      <c r="AJ43" s="75"/>
      <c r="AK43" s="75"/>
      <c r="AL43" s="75"/>
      <c r="AM43" s="410"/>
      <c r="AN43" s="335"/>
    </row>
    <row r="44" spans="1:40" ht="30" customHeight="1" x14ac:dyDescent="0.25">
      <c r="A44" s="372"/>
      <c r="B44" s="366"/>
      <c r="C44" s="367"/>
      <c r="D44" s="367"/>
      <c r="E44" s="158"/>
      <c r="F44" s="81"/>
      <c r="G44" s="81"/>
      <c r="H44" s="82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350" t="s">
        <v>136</v>
      </c>
      <c r="T44" s="350"/>
      <c r="U44" s="350"/>
      <c r="V44" s="350"/>
      <c r="W44" s="209"/>
      <c r="X44" s="333"/>
      <c r="Y44" s="83"/>
      <c r="Z44" s="81"/>
      <c r="AA44" s="81"/>
      <c r="AB44" s="84"/>
      <c r="AC44" s="84"/>
      <c r="AD44" s="84"/>
      <c r="AE44" s="84"/>
      <c r="AF44" s="84"/>
      <c r="AG44" s="209"/>
      <c r="AH44" s="83"/>
      <c r="AI44" s="83"/>
      <c r="AJ44" s="83"/>
      <c r="AK44" s="83"/>
      <c r="AL44" s="83"/>
      <c r="AM44" s="411"/>
      <c r="AN44" s="336"/>
    </row>
    <row r="45" spans="1:40" s="120" customFormat="1" ht="30" customHeight="1" x14ac:dyDescent="0.25">
      <c r="A45" s="358" t="s">
        <v>4</v>
      </c>
      <c r="B45" s="145" t="s">
        <v>27</v>
      </c>
      <c r="C45" s="119"/>
      <c r="D45" s="119">
        <v>1</v>
      </c>
      <c r="E45" s="119"/>
      <c r="F45" s="119">
        <v>2</v>
      </c>
      <c r="G45" s="119"/>
      <c r="H45" s="119"/>
      <c r="I45" s="119"/>
      <c r="J45" s="119"/>
      <c r="K45" s="119"/>
      <c r="L45" s="119"/>
      <c r="M45" s="119"/>
      <c r="N45" s="119"/>
      <c r="O45" s="119">
        <v>2</v>
      </c>
      <c r="P45" s="119"/>
      <c r="Q45" s="119"/>
      <c r="R45" s="119"/>
      <c r="S45" s="119">
        <v>1</v>
      </c>
      <c r="T45" s="119"/>
      <c r="U45" s="119">
        <v>1</v>
      </c>
      <c r="V45" s="119"/>
      <c r="W45" s="119"/>
      <c r="X45" s="119"/>
      <c r="Y45" s="119"/>
      <c r="Z45" s="119"/>
      <c r="AA45" s="119"/>
      <c r="AB45" s="119">
        <v>3</v>
      </c>
      <c r="AC45" s="119"/>
      <c r="AD45" s="119"/>
      <c r="AE45" s="119"/>
      <c r="AF45" s="119"/>
      <c r="AG45" s="119"/>
      <c r="AH45" s="119"/>
      <c r="AI45" s="119"/>
      <c r="AJ45" s="119">
        <v>3</v>
      </c>
      <c r="AK45" s="119"/>
      <c r="AL45" s="119">
        <v>3</v>
      </c>
      <c r="AM45" s="337">
        <f>SUM(B47:AL47)</f>
        <v>0</v>
      </c>
      <c r="AN45" s="334">
        <f>SUM(D45:AL45)</f>
        <v>16</v>
      </c>
    </row>
    <row r="46" spans="1:40" s="120" customFormat="1" ht="30" customHeight="1" x14ac:dyDescent="0.25">
      <c r="A46" s="358"/>
      <c r="B46" s="385" t="s">
        <v>137</v>
      </c>
      <c r="C46" s="386"/>
      <c r="D46" s="171"/>
      <c r="E46" s="171"/>
      <c r="F46" s="171"/>
      <c r="G46" s="119"/>
      <c r="H46" s="119" t="str">
        <f>IF(AND(F33="Pass",AH38="Pass"),"Pass"," ")</f>
        <v xml:space="preserve"> </v>
      </c>
      <c r="I46" s="119"/>
      <c r="J46" s="119"/>
      <c r="K46" s="119"/>
      <c r="L46" s="119"/>
      <c r="M46" s="119"/>
      <c r="N46" s="119" t="str">
        <f>IF(AND(F33="Pass",O33="Pass",Z33="Pass"),"Pass","")</f>
        <v/>
      </c>
      <c r="O46" s="171"/>
      <c r="P46" s="119"/>
      <c r="Q46" s="119"/>
      <c r="R46" s="119"/>
      <c r="S46" s="171"/>
      <c r="T46" s="119" t="str">
        <f>IF(AND(I33="Pass",V33="Pass",N46="Pass"),"Pass","")</f>
        <v/>
      </c>
      <c r="U46" s="171"/>
      <c r="V46" s="119"/>
      <c r="W46" s="119"/>
      <c r="X46" s="119"/>
      <c r="Y46" s="119"/>
      <c r="Z46" s="119"/>
      <c r="AA46" s="119"/>
      <c r="AB46" s="171"/>
      <c r="AC46" s="119"/>
      <c r="AD46" s="119"/>
      <c r="AE46" s="119"/>
      <c r="AF46" s="119"/>
      <c r="AG46" s="119"/>
      <c r="AH46" s="119"/>
      <c r="AI46" s="119"/>
      <c r="AJ46" s="171"/>
      <c r="AK46" s="119"/>
      <c r="AL46" s="171"/>
      <c r="AM46" s="324"/>
      <c r="AN46" s="335"/>
    </row>
    <row r="47" spans="1:40" s="120" customFormat="1" ht="30" hidden="1" customHeight="1" x14ac:dyDescent="0.25">
      <c r="A47" s="358"/>
      <c r="B47" s="313"/>
      <c r="C47" s="313"/>
      <c r="D47" s="314" t="str">
        <f>IF(D46="Pass",1,"")</f>
        <v/>
      </c>
      <c r="E47" s="314"/>
      <c r="F47" s="314" t="str">
        <f>IF(F46="Pass",2,"")</f>
        <v/>
      </c>
      <c r="G47" s="315"/>
      <c r="H47" s="315"/>
      <c r="I47" s="315"/>
      <c r="J47" s="315"/>
      <c r="K47" s="315"/>
      <c r="L47" s="315"/>
      <c r="M47" s="315"/>
      <c r="N47" s="315"/>
      <c r="O47" s="314" t="str">
        <f>IF(O46="Pass",2,"")</f>
        <v/>
      </c>
      <c r="P47" s="315"/>
      <c r="Q47" s="315"/>
      <c r="R47" s="315"/>
      <c r="S47" s="314" t="str">
        <f>IF(S46="Pass",1,"")</f>
        <v/>
      </c>
      <c r="T47" s="315"/>
      <c r="U47" s="314" t="str">
        <f>IF(U46="Pass",1,"")</f>
        <v/>
      </c>
      <c r="V47" s="315"/>
      <c r="W47" s="315"/>
      <c r="X47" s="315"/>
      <c r="Y47" s="315"/>
      <c r="Z47" s="315"/>
      <c r="AA47" s="315"/>
      <c r="AB47" s="314" t="str">
        <f>IF(AB46="Pass",3,"")</f>
        <v/>
      </c>
      <c r="AC47" s="315"/>
      <c r="AD47" s="315"/>
      <c r="AE47" s="315"/>
      <c r="AF47" s="315"/>
      <c r="AG47" s="315"/>
      <c r="AH47" s="315"/>
      <c r="AI47" s="315"/>
      <c r="AJ47" s="314" t="str">
        <f>IF(AJ46="Pass",3,"")</f>
        <v/>
      </c>
      <c r="AK47" s="315"/>
      <c r="AL47" s="314" t="str">
        <f>IF(AL46="Pass",3,"")</f>
        <v/>
      </c>
      <c r="AM47" s="324"/>
      <c r="AN47" s="335"/>
    </row>
    <row r="48" spans="1:40" s="7" customFormat="1" ht="30" customHeight="1" x14ac:dyDescent="0.25">
      <c r="A48" s="358"/>
      <c r="B48" s="146"/>
      <c r="C48" s="86"/>
      <c r="D48" s="172" t="s">
        <v>106</v>
      </c>
      <c r="E48" s="86"/>
      <c r="F48" s="172" t="s">
        <v>70</v>
      </c>
      <c r="G48" s="86"/>
      <c r="H48" s="86"/>
      <c r="I48" s="86"/>
      <c r="J48" s="86"/>
      <c r="K48" s="86"/>
      <c r="L48" s="86"/>
      <c r="M48" s="86"/>
      <c r="N48" s="86"/>
      <c r="O48" s="172" t="s">
        <v>72</v>
      </c>
      <c r="P48" s="87"/>
      <c r="Q48" s="86"/>
      <c r="R48" s="86"/>
      <c r="S48" s="172" t="s">
        <v>73</v>
      </c>
      <c r="T48" s="86"/>
      <c r="U48" s="172" t="s">
        <v>68</v>
      </c>
      <c r="V48" s="86"/>
      <c r="W48" s="86"/>
      <c r="X48" s="86"/>
      <c r="Y48" s="86"/>
      <c r="Z48" s="86"/>
      <c r="AA48" s="86"/>
      <c r="AB48" s="172"/>
      <c r="AC48" s="86"/>
      <c r="AD48" s="86"/>
      <c r="AE48" s="86"/>
      <c r="AF48" s="86"/>
      <c r="AG48" s="86"/>
      <c r="AH48" s="86"/>
      <c r="AI48" s="86"/>
      <c r="AJ48" s="100"/>
      <c r="AK48" s="86"/>
      <c r="AL48" s="201"/>
      <c r="AM48" s="324"/>
      <c r="AN48" s="335"/>
    </row>
    <row r="49" spans="1:40" ht="30" customHeight="1" x14ac:dyDescent="0.25">
      <c r="A49" s="358"/>
      <c r="B49" s="145"/>
      <c r="C49" s="85"/>
      <c r="D49" s="173"/>
      <c r="E49" s="88"/>
      <c r="F49" s="173" t="s">
        <v>37</v>
      </c>
      <c r="G49" s="89"/>
      <c r="H49" s="90"/>
      <c r="I49" s="91"/>
      <c r="J49" s="91"/>
      <c r="K49" s="91"/>
      <c r="L49" s="91"/>
      <c r="M49" s="91"/>
      <c r="N49" s="91"/>
      <c r="O49" s="173" t="s">
        <v>12</v>
      </c>
      <c r="P49" s="89"/>
      <c r="Q49" s="88"/>
      <c r="R49" s="88"/>
      <c r="S49" s="173"/>
      <c r="T49" s="90"/>
      <c r="U49" s="173" t="s">
        <v>30</v>
      </c>
      <c r="V49" s="92"/>
      <c r="W49" s="92"/>
      <c r="X49" s="92"/>
      <c r="Y49" s="92"/>
      <c r="Z49" s="89"/>
      <c r="AA49" s="89"/>
      <c r="AB49" s="173" t="s">
        <v>36</v>
      </c>
      <c r="AC49" s="85"/>
      <c r="AD49" s="89"/>
      <c r="AE49" s="89"/>
      <c r="AF49" s="85"/>
      <c r="AG49" s="85"/>
      <c r="AH49" s="85"/>
      <c r="AI49" s="85"/>
      <c r="AJ49" s="99" t="s">
        <v>28</v>
      </c>
      <c r="AK49" s="89"/>
      <c r="AL49" s="200" t="s">
        <v>28</v>
      </c>
      <c r="AM49" s="325"/>
      <c r="AN49" s="336"/>
    </row>
    <row r="50" spans="1:40" s="124" customFormat="1" ht="30" customHeight="1" x14ac:dyDescent="0.25">
      <c r="A50" s="358"/>
      <c r="B50" s="147" t="s">
        <v>27</v>
      </c>
      <c r="C50" s="121"/>
      <c r="D50" s="121"/>
      <c r="E50" s="121"/>
      <c r="F50" s="121"/>
      <c r="G50" s="121"/>
      <c r="H50" s="121"/>
      <c r="I50" s="121">
        <v>3</v>
      </c>
      <c r="J50" s="121"/>
      <c r="K50" s="121"/>
      <c r="L50" s="121"/>
      <c r="M50" s="121"/>
      <c r="N50" s="121"/>
      <c r="O50" s="121">
        <v>3</v>
      </c>
      <c r="P50" s="121"/>
      <c r="Q50" s="122"/>
      <c r="R50" s="122"/>
      <c r="S50" s="121">
        <v>3</v>
      </c>
      <c r="T50" s="121"/>
      <c r="U50" s="123">
        <v>2</v>
      </c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3"/>
      <c r="AG50" s="123"/>
      <c r="AH50" s="123"/>
      <c r="AI50" s="123"/>
      <c r="AJ50" s="121"/>
      <c r="AK50" s="121"/>
      <c r="AL50" s="121">
        <v>3</v>
      </c>
      <c r="AM50" s="337">
        <f>SUM(B52:AL52)</f>
        <v>0</v>
      </c>
      <c r="AN50" s="334">
        <f>SUM(D50:AL50)</f>
        <v>14</v>
      </c>
    </row>
    <row r="51" spans="1:40" s="124" customFormat="1" ht="30" customHeight="1" x14ac:dyDescent="0.25">
      <c r="A51" s="358"/>
      <c r="B51" s="387" t="s">
        <v>137</v>
      </c>
      <c r="C51" s="388"/>
      <c r="D51" s="121"/>
      <c r="E51" s="121"/>
      <c r="F51" s="121"/>
      <c r="G51" s="121"/>
      <c r="H51" s="121"/>
      <c r="I51" s="174"/>
      <c r="J51" s="121"/>
      <c r="K51" s="121"/>
      <c r="L51" s="121"/>
      <c r="M51" s="121"/>
      <c r="N51" s="121"/>
      <c r="O51" s="174"/>
      <c r="P51" s="121"/>
      <c r="Q51" s="122"/>
      <c r="R51" s="122"/>
      <c r="S51" s="174"/>
      <c r="T51" s="121"/>
      <c r="U51" s="174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3"/>
      <c r="AG51" s="123"/>
      <c r="AH51" s="123"/>
      <c r="AI51" s="123"/>
      <c r="AJ51" s="121"/>
      <c r="AK51" s="121"/>
      <c r="AL51" s="174"/>
      <c r="AM51" s="324"/>
      <c r="AN51" s="335"/>
    </row>
    <row r="52" spans="1:40" s="124" customFormat="1" ht="30" hidden="1" customHeight="1" x14ac:dyDescent="0.25">
      <c r="A52" s="358"/>
      <c r="B52" s="316"/>
      <c r="C52" s="316"/>
      <c r="D52" s="317"/>
      <c r="E52" s="317"/>
      <c r="F52" s="317"/>
      <c r="G52" s="317"/>
      <c r="H52" s="317"/>
      <c r="I52" s="318" t="str">
        <f>IF(I51="Pass",3,"")</f>
        <v/>
      </c>
      <c r="J52" s="317"/>
      <c r="K52" s="317"/>
      <c r="L52" s="317"/>
      <c r="M52" s="317"/>
      <c r="N52" s="317"/>
      <c r="O52" s="318" t="str">
        <f>IF(O51="Pass",3,"")</f>
        <v/>
      </c>
      <c r="P52" s="317"/>
      <c r="Q52" s="319"/>
      <c r="R52" s="319"/>
      <c r="S52" s="318" t="str">
        <f>IF(S51="Pass",3,"")</f>
        <v/>
      </c>
      <c r="T52" s="317"/>
      <c r="U52" s="318" t="str">
        <f>IF(U51="Pass",2,"")</f>
        <v/>
      </c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20"/>
      <c r="AG52" s="320"/>
      <c r="AH52" s="320"/>
      <c r="AI52" s="320"/>
      <c r="AJ52" s="317"/>
      <c r="AK52" s="317"/>
      <c r="AL52" s="318" t="str">
        <f>IF(AL51="Pass",3,"")</f>
        <v/>
      </c>
      <c r="AM52" s="324"/>
      <c r="AN52" s="335"/>
    </row>
    <row r="53" spans="1:40" s="8" customFormat="1" ht="30.75" customHeight="1" x14ac:dyDescent="0.25">
      <c r="A53" s="358"/>
      <c r="B53" s="148"/>
      <c r="C53" s="93"/>
      <c r="D53" s="93"/>
      <c r="E53" s="93"/>
      <c r="F53" s="93"/>
      <c r="G53" s="93"/>
      <c r="H53" s="93"/>
      <c r="I53" s="33"/>
      <c r="J53" s="93"/>
      <c r="K53" s="93"/>
      <c r="L53" s="93"/>
      <c r="M53" s="93"/>
      <c r="N53" s="93"/>
      <c r="O53" s="223"/>
      <c r="P53" s="93"/>
      <c r="Q53" s="94"/>
      <c r="R53" s="94"/>
      <c r="S53" s="33"/>
      <c r="T53" s="93"/>
      <c r="U53" s="228" t="s">
        <v>69</v>
      </c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5"/>
      <c r="AG53" s="95"/>
      <c r="AH53" s="95"/>
      <c r="AI53" s="95"/>
      <c r="AJ53" s="93"/>
      <c r="AK53" s="93"/>
      <c r="AL53" s="201"/>
      <c r="AM53" s="324"/>
      <c r="AN53" s="335"/>
    </row>
    <row r="54" spans="1:40" ht="30" customHeight="1" x14ac:dyDescent="0.25">
      <c r="A54" s="359"/>
      <c r="B54" s="149"/>
      <c r="C54" s="96"/>
      <c r="D54" s="96"/>
      <c r="E54" s="96"/>
      <c r="F54" s="97"/>
      <c r="G54" s="97"/>
      <c r="H54" s="97"/>
      <c r="I54" s="226" t="s">
        <v>29</v>
      </c>
      <c r="J54" s="96"/>
      <c r="K54" s="96"/>
      <c r="L54" s="96"/>
      <c r="M54" s="96"/>
      <c r="N54" s="96"/>
      <c r="O54" s="225" t="s">
        <v>36</v>
      </c>
      <c r="P54" s="98"/>
      <c r="Q54" s="96"/>
      <c r="R54" s="96"/>
      <c r="S54" s="226" t="s">
        <v>29</v>
      </c>
      <c r="T54" s="96"/>
      <c r="U54" s="224" t="s">
        <v>31</v>
      </c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7"/>
      <c r="AK54" s="97"/>
      <c r="AL54" s="200" t="s">
        <v>29</v>
      </c>
      <c r="AM54" s="325"/>
      <c r="AN54" s="336"/>
    </row>
    <row r="55" spans="1:40" s="4" customFormat="1" ht="23.25" customHeight="1" x14ac:dyDescent="0.25">
      <c r="A55" s="360" t="s">
        <v>115</v>
      </c>
      <c r="B55" s="175" t="s">
        <v>27</v>
      </c>
      <c r="C55" s="176"/>
      <c r="D55" s="177">
        <v>3</v>
      </c>
      <c r="E55" s="177"/>
      <c r="F55" s="177">
        <v>3</v>
      </c>
      <c r="G55" s="177"/>
      <c r="H55" s="177"/>
      <c r="I55" s="177">
        <v>3</v>
      </c>
      <c r="J55" s="177"/>
      <c r="K55" s="177">
        <v>3</v>
      </c>
      <c r="L55" s="177"/>
      <c r="M55" s="177"/>
      <c r="N55" s="177">
        <v>3</v>
      </c>
      <c r="O55" s="178"/>
      <c r="P55" s="178"/>
      <c r="Q55" s="177">
        <v>3</v>
      </c>
      <c r="R55" s="177"/>
      <c r="S55" s="177">
        <v>3</v>
      </c>
      <c r="T55" s="177"/>
      <c r="U55" s="177"/>
      <c r="V55" s="329">
        <v>3</v>
      </c>
      <c r="W55" s="329"/>
      <c r="X55" s="329"/>
      <c r="Y55" s="177"/>
      <c r="Z55" s="177">
        <v>3</v>
      </c>
      <c r="AA55" s="177"/>
      <c r="AB55" s="177">
        <v>3</v>
      </c>
      <c r="AC55" s="177"/>
      <c r="AD55" s="177">
        <v>3</v>
      </c>
      <c r="AE55" s="177"/>
      <c r="AF55" s="177"/>
      <c r="AG55" s="207"/>
      <c r="AH55" s="179"/>
      <c r="AI55" s="179"/>
      <c r="AJ55" s="321"/>
      <c r="AK55" s="177"/>
      <c r="AL55" s="177"/>
      <c r="AM55" s="249"/>
      <c r="AN55" s="250"/>
    </row>
    <row r="56" spans="1:40" s="8" customFormat="1" ht="18.75" customHeight="1" x14ac:dyDescent="0.25">
      <c r="A56" s="361"/>
      <c r="B56" s="180"/>
      <c r="C56" s="181"/>
      <c r="D56" s="181" t="s">
        <v>117</v>
      </c>
      <c r="E56" s="181"/>
      <c r="F56" s="181" t="s">
        <v>78</v>
      </c>
      <c r="G56" s="181"/>
      <c r="H56" s="181"/>
      <c r="I56" s="181" t="s">
        <v>71</v>
      </c>
      <c r="J56" s="181"/>
      <c r="K56" s="181" t="s">
        <v>80</v>
      </c>
      <c r="L56" s="181"/>
      <c r="M56" s="181"/>
      <c r="N56" s="181" t="s">
        <v>65</v>
      </c>
      <c r="O56" s="182"/>
      <c r="P56" s="182"/>
      <c r="Q56" s="210" t="s">
        <v>74</v>
      </c>
      <c r="R56" s="181"/>
      <c r="S56" s="181" t="s">
        <v>122</v>
      </c>
      <c r="T56" s="181"/>
      <c r="U56" s="181"/>
      <c r="V56" s="330" t="s">
        <v>124</v>
      </c>
      <c r="W56" s="330"/>
      <c r="X56" s="330"/>
      <c r="Y56" s="181"/>
      <c r="Z56" s="210" t="s">
        <v>126</v>
      </c>
      <c r="AA56" s="181"/>
      <c r="AB56" s="181" t="s">
        <v>128</v>
      </c>
      <c r="AC56" s="181"/>
      <c r="AD56" s="181" t="s">
        <v>130</v>
      </c>
      <c r="AE56" s="181"/>
      <c r="AF56" s="181"/>
      <c r="AG56" s="210"/>
      <c r="AH56" s="183"/>
      <c r="AI56" s="183"/>
      <c r="AJ56" s="338" t="s">
        <v>146</v>
      </c>
      <c r="AK56" s="181"/>
      <c r="AL56" s="181"/>
      <c r="AM56" s="324">
        <f>SUM(AM3:AM54)</f>
        <v>0</v>
      </c>
      <c r="AN56" s="322">
        <f>SUM(AN2:AN54)-15</f>
        <v>165</v>
      </c>
    </row>
    <row r="57" spans="1:40" s="4" customFormat="1" ht="45.75" customHeight="1" x14ac:dyDescent="0.25">
      <c r="A57" s="361"/>
      <c r="B57" s="175"/>
      <c r="C57" s="176"/>
      <c r="D57" s="184" t="s">
        <v>116</v>
      </c>
      <c r="E57" s="184"/>
      <c r="F57" s="176" t="s">
        <v>79</v>
      </c>
      <c r="G57" s="176"/>
      <c r="H57" s="176"/>
      <c r="I57" s="176" t="s">
        <v>119</v>
      </c>
      <c r="J57" s="176"/>
      <c r="K57" s="184" t="s">
        <v>120</v>
      </c>
      <c r="L57" s="176"/>
      <c r="M57" s="176"/>
      <c r="N57" s="184" t="s">
        <v>19</v>
      </c>
      <c r="O57" s="178"/>
      <c r="P57" s="178"/>
      <c r="Q57" s="184" t="s">
        <v>75</v>
      </c>
      <c r="R57" s="176"/>
      <c r="S57" s="184" t="s">
        <v>121</v>
      </c>
      <c r="T57" s="176"/>
      <c r="U57" s="176"/>
      <c r="V57" s="368" t="s">
        <v>125</v>
      </c>
      <c r="W57" s="368"/>
      <c r="X57" s="368"/>
      <c r="Y57" s="176"/>
      <c r="Z57" s="204" t="s">
        <v>127</v>
      </c>
      <c r="AA57" s="176"/>
      <c r="AB57" s="184" t="s">
        <v>129</v>
      </c>
      <c r="AC57" s="184"/>
      <c r="AD57" s="176" t="s">
        <v>131</v>
      </c>
      <c r="AE57" s="176"/>
      <c r="AF57" s="176"/>
      <c r="AG57" s="204"/>
      <c r="AH57" s="185"/>
      <c r="AI57" s="185"/>
      <c r="AJ57" s="338"/>
      <c r="AK57" s="176"/>
      <c r="AL57" s="176"/>
      <c r="AM57" s="324"/>
      <c r="AN57" s="322"/>
    </row>
    <row r="58" spans="1:40" s="7" customFormat="1" ht="21" customHeight="1" x14ac:dyDescent="0.25">
      <c r="A58" s="186" t="s">
        <v>82</v>
      </c>
      <c r="B58" s="187"/>
      <c r="C58" s="188"/>
      <c r="D58" s="188" t="s">
        <v>118</v>
      </c>
      <c r="E58" s="188"/>
      <c r="F58" s="188" t="s">
        <v>66</v>
      </c>
      <c r="G58" s="188"/>
      <c r="H58" s="188"/>
      <c r="I58" s="188" t="s">
        <v>59</v>
      </c>
      <c r="J58" s="188"/>
      <c r="K58" s="188" t="s">
        <v>67</v>
      </c>
      <c r="L58" s="188"/>
      <c r="M58" s="188"/>
      <c r="N58" s="188" t="s">
        <v>76</v>
      </c>
      <c r="O58" s="188"/>
      <c r="P58" s="189"/>
      <c r="Q58" s="188" t="s">
        <v>76</v>
      </c>
      <c r="R58" s="188"/>
      <c r="S58" s="188" t="s">
        <v>123</v>
      </c>
      <c r="T58" s="188"/>
      <c r="U58" s="188"/>
      <c r="V58" s="328" t="s">
        <v>66</v>
      </c>
      <c r="W58" s="328"/>
      <c r="X58" s="328"/>
      <c r="Y58" s="188"/>
      <c r="Z58" s="188" t="s">
        <v>66</v>
      </c>
      <c r="AA58" s="188"/>
      <c r="AB58" s="188" t="s">
        <v>52</v>
      </c>
      <c r="AC58" s="188"/>
      <c r="AD58" s="188" t="s">
        <v>132</v>
      </c>
      <c r="AE58" s="188"/>
      <c r="AF58" s="188"/>
      <c r="AG58" s="206"/>
      <c r="AH58" s="188"/>
      <c r="AI58" s="206"/>
      <c r="AJ58" s="188"/>
      <c r="AK58" s="188"/>
      <c r="AL58" s="188"/>
      <c r="AM58" s="325"/>
      <c r="AN58" s="323"/>
    </row>
  </sheetData>
  <sheetProtection algorithmName="SHA-512" hashValue="/OlBiKrtfKD4JF5tOpMej/wAItzchQ19TA3Af39KUEQ30jtLhtUxE3L1vLX3Ew8fdz+A6xC7aRUn5XLANpZl7w==" saltValue="nZMmLzVmEJyEnrAFs4xLBA==" spinCount="100000" sheet="1" objects="1" scenarios="1" selectLockedCells="1"/>
  <mergeCells count="77">
    <mergeCell ref="AM27:AM31"/>
    <mergeCell ref="AM32:AM36"/>
    <mergeCell ref="AM37:AM41"/>
    <mergeCell ref="AM42:AM44"/>
    <mergeCell ref="AN27:AN31"/>
    <mergeCell ref="AN32:AN36"/>
    <mergeCell ref="AN3:AN6"/>
    <mergeCell ref="AN7:AN11"/>
    <mergeCell ref="AN12:AN16"/>
    <mergeCell ref="AN17:AN21"/>
    <mergeCell ref="AN22:AN26"/>
    <mergeCell ref="F33:G33"/>
    <mergeCell ref="B33:C33"/>
    <mergeCell ref="B38:C38"/>
    <mergeCell ref="AM3:AM6"/>
    <mergeCell ref="AM7:AM11"/>
    <mergeCell ref="B8:C8"/>
    <mergeCell ref="K20:L20"/>
    <mergeCell ref="K18:L18"/>
    <mergeCell ref="O30:P30"/>
    <mergeCell ref="O28:P28"/>
    <mergeCell ref="Z35:AA35"/>
    <mergeCell ref="Z36:AA36"/>
    <mergeCell ref="Z33:AA33"/>
    <mergeCell ref="AM12:AM16"/>
    <mergeCell ref="AM17:AM21"/>
    <mergeCell ref="AM22:AM26"/>
    <mergeCell ref="A12:A21"/>
    <mergeCell ref="B13:C13"/>
    <mergeCell ref="H13:I13"/>
    <mergeCell ref="B18:C18"/>
    <mergeCell ref="H18:I18"/>
    <mergeCell ref="A45:A54"/>
    <mergeCell ref="A55:A57"/>
    <mergeCell ref="B42:D44"/>
    <mergeCell ref="V57:X57"/>
    <mergeCell ref="F31:H31"/>
    <mergeCell ref="A42:A44"/>
    <mergeCell ref="A22:A31"/>
    <mergeCell ref="A32:A41"/>
    <mergeCell ref="B23:C23"/>
    <mergeCell ref="B28:C28"/>
    <mergeCell ref="F30:H30"/>
    <mergeCell ref="F28:H28"/>
    <mergeCell ref="F35:G35"/>
    <mergeCell ref="B46:C46"/>
    <mergeCell ref="B51:C51"/>
    <mergeCell ref="F36:G36"/>
    <mergeCell ref="A1:AN1"/>
    <mergeCell ref="V37:X37"/>
    <mergeCell ref="AN42:AN44"/>
    <mergeCell ref="H15:I15"/>
    <mergeCell ref="O6:Q6"/>
    <mergeCell ref="O5:Q5"/>
    <mergeCell ref="O2:Q2"/>
    <mergeCell ref="AL35:AL36"/>
    <mergeCell ref="K21:L21"/>
    <mergeCell ref="K17:L17"/>
    <mergeCell ref="S42:V42"/>
    <mergeCell ref="S44:V44"/>
    <mergeCell ref="A2:A11"/>
    <mergeCell ref="H16:I16"/>
    <mergeCell ref="B3:C3"/>
    <mergeCell ref="O3:Q3"/>
    <mergeCell ref="AN56:AN58"/>
    <mergeCell ref="AM56:AM58"/>
    <mergeCell ref="V40:X41"/>
    <mergeCell ref="V58:X58"/>
    <mergeCell ref="V55:X55"/>
    <mergeCell ref="V56:X56"/>
    <mergeCell ref="X42:X44"/>
    <mergeCell ref="AN37:AN41"/>
    <mergeCell ref="AN45:AN49"/>
    <mergeCell ref="AN50:AN54"/>
    <mergeCell ref="AM45:AM49"/>
    <mergeCell ref="AM50:AM54"/>
    <mergeCell ref="AJ56:AJ57"/>
  </mergeCells>
  <conditionalFormatting sqref="K5:K6">
    <cfRule type="expression" dxfId="262" priority="270">
      <formula>$K$3="Not Taken"</formula>
    </cfRule>
    <cfRule type="expression" dxfId="261" priority="271">
      <formula>$K$3="Fail"</formula>
    </cfRule>
    <cfRule type="expression" dxfId="260" priority="272">
      <formula>$K$3="Pass"</formula>
    </cfRule>
  </conditionalFormatting>
  <conditionalFormatting sqref="O5:Q6">
    <cfRule type="expression" dxfId="259" priority="267">
      <formula>$O$3="Not Taken"</formula>
    </cfRule>
    <cfRule type="expression" dxfId="258" priority="268">
      <formula>$O$3="Fail"</formula>
    </cfRule>
    <cfRule type="expression" dxfId="257" priority="269">
      <formula>$O$3="Pass"</formula>
    </cfRule>
  </conditionalFormatting>
  <conditionalFormatting sqref="S5:S6">
    <cfRule type="expression" dxfId="256" priority="264">
      <formula>$S$3="Not Taken"</formula>
    </cfRule>
    <cfRule type="expression" dxfId="255" priority="265">
      <formula>$S$3="Fail"</formula>
    </cfRule>
    <cfRule type="expression" dxfId="254" priority="266">
      <formula>$S$3="Pass"</formula>
    </cfRule>
  </conditionalFormatting>
  <conditionalFormatting sqref="U5:U6">
    <cfRule type="expression" dxfId="253" priority="261">
      <formula>$U$3="Not Taken"</formula>
    </cfRule>
    <cfRule type="expression" dxfId="252" priority="262">
      <formula>$U$3="Fail"</formula>
    </cfRule>
    <cfRule type="expression" dxfId="251" priority="263">
      <formula>$U$3="Pass"</formula>
    </cfRule>
  </conditionalFormatting>
  <conditionalFormatting sqref="Z5:Z6">
    <cfRule type="expression" dxfId="250" priority="258">
      <formula>$Z$3="Not Taken"</formula>
    </cfRule>
    <cfRule type="expression" dxfId="249" priority="259">
      <formula>$Z$3="Fail"</formula>
    </cfRule>
    <cfRule type="expression" dxfId="248" priority="260">
      <formula>$Z$3="Pass"</formula>
    </cfRule>
  </conditionalFormatting>
  <conditionalFormatting sqref="AJ5:AJ6">
    <cfRule type="expression" dxfId="247" priority="255">
      <formula>$AJ$3="Not Taken"</formula>
    </cfRule>
    <cfRule type="expression" dxfId="246" priority="256">
      <formula>$AJ$3="Fail"</formula>
    </cfRule>
    <cfRule type="expression" dxfId="245" priority="257">
      <formula>$AJ$3="Pass"</formula>
    </cfRule>
  </conditionalFormatting>
  <conditionalFormatting sqref="F10:F11">
    <cfRule type="expression" dxfId="244" priority="252">
      <formula>$F$8="Not Taken"</formula>
    </cfRule>
    <cfRule type="expression" dxfId="243" priority="253">
      <formula>$F$8="Fail"</formula>
    </cfRule>
    <cfRule type="expression" dxfId="242" priority="254">
      <formula>$F$8="Pass"</formula>
    </cfRule>
  </conditionalFormatting>
  <conditionalFormatting sqref="O10:O11">
    <cfRule type="expression" dxfId="241" priority="249">
      <formula>$O$8="Not Taken"</formula>
    </cfRule>
    <cfRule type="expression" dxfId="240" priority="250">
      <formula>$O$8="Fail"</formula>
    </cfRule>
    <cfRule type="expression" dxfId="239" priority="251">
      <formula>$O$8="Pass"</formula>
    </cfRule>
  </conditionalFormatting>
  <conditionalFormatting sqref="S10:S11">
    <cfRule type="expression" dxfId="238" priority="205">
      <formula>$S$3="Pass"</formula>
    </cfRule>
    <cfRule type="expression" dxfId="237" priority="246">
      <formula>$S$8="Not Taken"</formula>
    </cfRule>
    <cfRule type="expression" dxfId="236" priority="247">
      <formula>$S$8="Fail"</formula>
    </cfRule>
    <cfRule type="expression" dxfId="235" priority="248">
      <formula>$S$8="Pass"</formula>
    </cfRule>
  </conditionalFormatting>
  <conditionalFormatting sqref="U10:U11">
    <cfRule type="expression" dxfId="1" priority="243">
      <formula>$U$8="Not Taken"</formula>
    </cfRule>
    <cfRule type="expression" dxfId="2" priority="244">
      <formula>$U$8="Fail"</formula>
    </cfRule>
    <cfRule type="expression" dxfId="3" priority="245">
      <formula>$U$8="Pass"</formula>
    </cfRule>
    <cfRule type="expression" dxfId="0" priority="1">
      <formula>$S$3="Pass"</formula>
    </cfRule>
  </conditionalFormatting>
  <conditionalFormatting sqref="Z10:Z11">
    <cfRule type="expression" dxfId="234" priority="112">
      <formula>$Z$3="Pass"</formula>
    </cfRule>
    <cfRule type="expression" dxfId="233" priority="240">
      <formula>$Z$8="Not Taken"</formula>
    </cfRule>
    <cfRule type="expression" dxfId="232" priority="241">
      <formula>$Z$8="Fail"</formula>
    </cfRule>
    <cfRule type="expression" dxfId="231" priority="242">
      <formula>$Z$8="Pass"</formula>
    </cfRule>
  </conditionalFormatting>
  <conditionalFormatting sqref="AF10:AF11">
    <cfRule type="expression" dxfId="230" priority="237">
      <formula>$AF$8="Not Taken"</formula>
    </cfRule>
    <cfRule type="expression" dxfId="229" priority="238">
      <formula>$AF$8="Fail"</formula>
    </cfRule>
    <cfRule type="expression" dxfId="228" priority="239">
      <formula>$AF$8="Pass"</formula>
    </cfRule>
  </conditionalFormatting>
  <conditionalFormatting sqref="AJ10:AJ11">
    <cfRule type="expression" dxfId="227" priority="234">
      <formula>$AJ$8="Not Taken"</formula>
    </cfRule>
    <cfRule type="expression" dxfId="226" priority="235">
      <formula>$AJ$8="Fail"</formula>
    </cfRule>
    <cfRule type="expression" dxfId="225" priority="236">
      <formula>$AJ$8="Pass"</formula>
    </cfRule>
  </conditionalFormatting>
  <conditionalFormatting sqref="F15:F16">
    <cfRule type="expression" dxfId="224" priority="230">
      <formula>$F$8="Pass"</formula>
    </cfRule>
    <cfRule type="expression" dxfId="223" priority="231">
      <formula>$F$13="Not Taken"</formula>
    </cfRule>
    <cfRule type="expression" dxfId="222" priority="232">
      <formula>$F$13="Fail"</formula>
    </cfRule>
    <cfRule type="expression" dxfId="221" priority="233">
      <formula>$F$13="Pass"</formula>
    </cfRule>
  </conditionalFormatting>
  <conditionalFormatting sqref="F30:F31">
    <cfRule type="expression" dxfId="220" priority="226">
      <formula>$F$13="Pass"</formula>
    </cfRule>
    <cfRule type="expression" dxfId="219" priority="227">
      <formula>$F$28="Not Taken"</formula>
    </cfRule>
    <cfRule type="expression" dxfId="218" priority="228">
      <formula>$F$28="Fail"</formula>
    </cfRule>
    <cfRule type="expression" dxfId="217" priority="229">
      <formula>$F$28="Pass"</formula>
    </cfRule>
  </conditionalFormatting>
  <conditionalFormatting sqref="D25:D26">
    <cfRule type="expression" dxfId="216" priority="222">
      <formula>$F$8="Pass"</formula>
    </cfRule>
    <cfRule type="expression" dxfId="215" priority="223">
      <formula>$D$23="Not Taken"</formula>
    </cfRule>
    <cfRule type="expression" dxfId="214" priority="224">
      <formula>$D$23="Fail"</formula>
    </cfRule>
    <cfRule type="expression" dxfId="213" priority="225">
      <formula>$D$23="Pass"</formula>
    </cfRule>
  </conditionalFormatting>
  <conditionalFormatting sqref="H15:H16">
    <cfRule type="expression" dxfId="212" priority="218">
      <formula>$F$8="Pass"</formula>
    </cfRule>
    <cfRule type="expression" dxfId="211" priority="219">
      <formula>$H$13="Not Taken"</formula>
    </cfRule>
    <cfRule type="expression" dxfId="210" priority="220">
      <formula>$H$13="Fail"</formula>
    </cfRule>
    <cfRule type="expression" dxfId="209" priority="221">
      <formula>$H$13="Pass"</formula>
    </cfRule>
  </conditionalFormatting>
  <conditionalFormatting sqref="I25:I26">
    <cfRule type="expression" dxfId="208" priority="214">
      <formula>$H$23="Pass"</formula>
    </cfRule>
    <cfRule type="expression" dxfId="207" priority="215">
      <formula>$I$23="Not Taken"</formula>
    </cfRule>
    <cfRule type="expression" dxfId="206" priority="216">
      <formula>$I$23="Fail"</formula>
    </cfRule>
    <cfRule type="expression" dxfId="205" priority="217">
      <formula>$I$23="Pass"</formula>
    </cfRule>
  </conditionalFormatting>
  <conditionalFormatting sqref="F35:F36">
    <cfRule type="expression" dxfId="204" priority="210">
      <formula>$D$32="Pass"</formula>
    </cfRule>
    <cfRule type="expression" dxfId="203" priority="211">
      <formula>$F$33="Not Taken"</formula>
    </cfRule>
    <cfRule type="expression" dxfId="202" priority="212">
      <formula>$F$33="Fail"</formula>
    </cfRule>
    <cfRule type="expression" dxfId="201" priority="213">
      <formula>$F$33="Pass"</formula>
    </cfRule>
  </conditionalFormatting>
  <conditionalFormatting sqref="S15:S16">
    <cfRule type="expression" dxfId="200" priority="206">
      <formula>$S$8="Pass"</formula>
    </cfRule>
    <cfRule type="expression" dxfId="199" priority="207">
      <formula>$S$13="Not Taken"</formula>
    </cfRule>
    <cfRule type="expression" dxfId="198" priority="208">
      <formula>$S$13="Fail"</formula>
    </cfRule>
    <cfRule type="expression" dxfId="197" priority="209">
      <formula>$S$13="Pass"</formula>
    </cfRule>
  </conditionalFormatting>
  <conditionalFormatting sqref="F48:F49">
    <cfRule type="expression" dxfId="196" priority="201">
      <formula>$H$46="Pass"</formula>
    </cfRule>
    <cfRule type="expression" dxfId="195" priority="202">
      <formula>$F$46="Not Taken"</formula>
    </cfRule>
    <cfRule type="expression" dxfId="194" priority="203">
      <formula>$F$46="Fail"</formula>
    </cfRule>
    <cfRule type="expression" dxfId="193" priority="204">
      <formula>$F$46="Pass"</formula>
    </cfRule>
  </conditionalFormatting>
  <conditionalFormatting sqref="D48:D49">
    <cfRule type="expression" dxfId="192" priority="197">
      <formula>$H$46="Pass"</formula>
    </cfRule>
    <cfRule type="expression" dxfId="191" priority="198">
      <formula>$D$46="Not Taken"</formula>
    </cfRule>
    <cfRule type="expression" dxfId="190" priority="199">
      <formula>$D$46="Fail"</formula>
    </cfRule>
    <cfRule type="expression" dxfId="189" priority="200">
      <formula>$D$46="Pass"</formula>
    </cfRule>
  </conditionalFormatting>
  <conditionalFormatting sqref="I53:I54">
    <cfRule type="expression" dxfId="188" priority="194">
      <formula>$I$51="Not Taken"</formula>
    </cfRule>
    <cfRule type="expression" dxfId="187" priority="195">
      <formula>$I$51="Fail"</formula>
    </cfRule>
    <cfRule type="expression" dxfId="186" priority="196">
      <formula>$I$51="Pass"</formula>
    </cfRule>
  </conditionalFormatting>
  <conditionalFormatting sqref="I35:I36">
    <cfRule type="expression" dxfId="185" priority="189">
      <formula>$D$32="Pass"</formula>
    </cfRule>
    <cfRule type="expression" dxfId="184" priority="190">
      <formula>$I$33="Not Taken"</formula>
    </cfRule>
    <cfRule type="expression" dxfId="183" priority="191">
      <formula>$I$33="Fail"</formula>
    </cfRule>
    <cfRule type="expression" dxfId="182" priority="192">
      <formula>$I$33="Pass"</formula>
    </cfRule>
  </conditionalFormatting>
  <conditionalFormatting sqref="K20:L21">
    <cfRule type="expression" dxfId="181" priority="185">
      <formula>$K$16="Pass"</formula>
    </cfRule>
    <cfRule type="expression" dxfId="180" priority="186">
      <formula>$K$18="Not Taken"</formula>
    </cfRule>
    <cfRule type="expression" dxfId="179" priority="187">
      <formula>$K$18="Fail"</formula>
    </cfRule>
    <cfRule type="expression" dxfId="178" priority="188">
      <formula>$K$18="Pass"</formula>
    </cfRule>
  </conditionalFormatting>
  <conditionalFormatting sqref="N20:N21">
    <cfRule type="expression" dxfId="177" priority="181">
      <formula>$Z$8="Pass"</formula>
    </cfRule>
    <cfRule type="expression" dxfId="176" priority="182">
      <formula>$N$18="Not Taken"</formula>
    </cfRule>
    <cfRule type="expression" dxfId="175" priority="183">
      <formula>$N$18="Fail"</formula>
    </cfRule>
    <cfRule type="expression" dxfId="174" priority="184">
      <formula>$N$18="Pass"</formula>
    </cfRule>
  </conditionalFormatting>
  <conditionalFormatting sqref="S20:S21">
    <cfRule type="expression" dxfId="173" priority="177">
      <formula>$S$13="Pass"</formula>
    </cfRule>
    <cfRule type="expression" dxfId="172" priority="178">
      <formula>$S$18="Not Taken"</formula>
    </cfRule>
    <cfRule type="expression" dxfId="171" priority="179">
      <formula>$S$18="Fail"</formula>
    </cfRule>
    <cfRule type="expression" dxfId="170" priority="180">
      <formula>$S$18="Pass"</formula>
    </cfRule>
  </conditionalFormatting>
  <conditionalFormatting sqref="O25:O26">
    <cfRule type="expression" dxfId="169" priority="169">
      <formula>$S$13="Pass"</formula>
    </cfRule>
    <cfRule type="expression" dxfId="168" priority="170">
      <formula>$O$23="Not Taken"</formula>
    </cfRule>
    <cfRule type="expression" dxfId="167" priority="171">
      <formula>$O$23="Fail"</formula>
    </cfRule>
    <cfRule type="expression" dxfId="166" priority="172">
      <formula>$O$23="Pass"</formula>
    </cfRule>
  </conditionalFormatting>
  <conditionalFormatting sqref="O31:P31 O30">
    <cfRule type="expression" dxfId="165" priority="165">
      <formula>$N$28="Pass"</formula>
    </cfRule>
    <cfRule type="expression" dxfId="164" priority="166">
      <formula>$O$28="Not Taken"</formula>
    </cfRule>
    <cfRule type="expression" dxfId="163" priority="167">
      <formula>$O$28="Fail"</formula>
    </cfRule>
    <cfRule type="expression" dxfId="162" priority="168">
      <formula>$O$28="Pass"</formula>
    </cfRule>
  </conditionalFormatting>
  <conditionalFormatting sqref="O35:O36">
    <cfRule type="expression" dxfId="161" priority="161">
      <formula>$O$28="Pass"</formula>
    </cfRule>
    <cfRule type="expression" dxfId="160" priority="162">
      <formula>$O$33="Not Taken"</formula>
    </cfRule>
    <cfRule type="expression" dxfId="159" priority="163">
      <formula>$O$33="Fail"</formula>
    </cfRule>
    <cfRule type="expression" dxfId="158" priority="164">
      <formula>$O$33="Pass"</formula>
    </cfRule>
  </conditionalFormatting>
  <conditionalFormatting sqref="Q35:Q36">
    <cfRule type="expression" dxfId="157" priority="157">
      <formula>$O$28="Pass"</formula>
    </cfRule>
    <cfRule type="expression" dxfId="156" priority="158">
      <formula>$Q$33="Not Taken"</formula>
    </cfRule>
    <cfRule type="expression" dxfId="155" priority="159">
      <formula>$Q$33="Fail"</formula>
    </cfRule>
    <cfRule type="expression" dxfId="154" priority="160">
      <formula>$Q$33="Pass"</formula>
    </cfRule>
  </conditionalFormatting>
  <conditionalFormatting sqref="O48:O49">
    <cfRule type="expression" dxfId="153" priority="153">
      <formula>$N$46="Pass"</formula>
    </cfRule>
    <cfRule type="expression" dxfId="152" priority="154">
      <formula>$O$46="Not Taken"</formula>
    </cfRule>
    <cfRule type="expression" dxfId="151" priority="155">
      <formula>$O$46="Fail"</formula>
    </cfRule>
    <cfRule type="expression" dxfId="150" priority="156">
      <formula>$O$46="Pass"</formula>
    </cfRule>
  </conditionalFormatting>
  <conditionalFormatting sqref="Q40">
    <cfRule type="expression" dxfId="149" priority="152">
      <formula>$Z$33="Pass"</formula>
    </cfRule>
  </conditionalFormatting>
  <conditionalFormatting sqref="S25:S26">
    <cfRule type="expression" dxfId="148" priority="147">
      <formula>$S$18="Pass"</formula>
    </cfRule>
    <cfRule type="expression" dxfId="147" priority="148">
      <formula>$S$23="Not Taken"</formula>
    </cfRule>
    <cfRule type="expression" dxfId="146" priority="149">
      <formula>$S$23="Fail"</formula>
    </cfRule>
    <cfRule type="expression" dxfId="145" priority="150">
      <formula>$S$23="Pass"</formula>
    </cfRule>
  </conditionalFormatting>
  <conditionalFormatting sqref="S30:S31">
    <cfRule type="expression" dxfId="144" priority="143">
      <formula>$S$23="Pass"</formula>
    </cfRule>
    <cfRule type="expression" dxfId="143" priority="144">
      <formula>$S$28="Not Taken"</formula>
    </cfRule>
    <cfRule type="expression" dxfId="142" priority="145">
      <formula>$S$28="Fail"</formula>
    </cfRule>
    <cfRule type="expression" dxfId="141" priority="146">
      <formula>$S$28="Pass"</formula>
    </cfRule>
  </conditionalFormatting>
  <conditionalFormatting sqref="S35:S36">
    <cfRule type="expression" dxfId="140" priority="139">
      <formula>$T$33="Pass"</formula>
    </cfRule>
    <cfRule type="expression" dxfId="139" priority="140">
      <formula>$S$33="Not Taken"</formula>
    </cfRule>
    <cfRule type="expression" dxfId="138" priority="141">
      <formula>$S$33="Fail"</formula>
    </cfRule>
    <cfRule type="expression" dxfId="137" priority="142">
      <formula>$S$33="Pass"</formula>
    </cfRule>
  </conditionalFormatting>
  <conditionalFormatting sqref="S40:S41">
    <cfRule type="expression" dxfId="136" priority="135">
      <formula>$T$33="Pass"</formula>
    </cfRule>
    <cfRule type="expression" dxfId="135" priority="136">
      <formula>$S$38="Not Taken"</formula>
    </cfRule>
    <cfRule type="expression" dxfId="134" priority="137">
      <formula>$S$38="Fail"</formula>
    </cfRule>
    <cfRule type="expression" dxfId="133" priority="138">
      <formula>$S$38="Pass"</formula>
    </cfRule>
  </conditionalFormatting>
  <conditionalFormatting sqref="S48:S49">
    <cfRule type="expression" dxfId="132" priority="131">
      <formula>$T$46="Pass"</formula>
    </cfRule>
    <cfRule type="expression" dxfId="131" priority="132">
      <formula>$S$46="Not Taken"</formula>
    </cfRule>
    <cfRule type="expression" dxfId="130" priority="133">
      <formula>$S$46="Fail"</formula>
    </cfRule>
    <cfRule type="expression" dxfId="129" priority="134">
      <formula>$S$46="Pass"</formula>
    </cfRule>
  </conditionalFormatting>
  <conditionalFormatting sqref="Q50">
    <cfRule type="expression" dxfId="128" priority="130">
      <formula>$V$33="Pass"</formula>
    </cfRule>
  </conditionalFormatting>
  <conditionalFormatting sqref="O53:O54">
    <cfRule type="expression" dxfId="127" priority="127">
      <formula>$O$51="Not Taken"</formula>
    </cfRule>
    <cfRule type="expression" dxfId="126" priority="128">
      <formula>$O$51="Fail"</formula>
    </cfRule>
    <cfRule type="expression" dxfId="125" priority="129">
      <formula>$O$51="Pass"</formula>
    </cfRule>
  </conditionalFormatting>
  <conditionalFormatting sqref="S53:S54">
    <cfRule type="expression" dxfId="124" priority="124">
      <formula>$S$51="Not Taken"</formula>
    </cfRule>
    <cfRule type="expression" dxfId="123" priority="125">
      <formula>$S$51="Fail"</formula>
    </cfRule>
    <cfRule type="expression" dxfId="122" priority="126">
      <formula>$S$51="Pass"</formula>
    </cfRule>
  </conditionalFormatting>
  <conditionalFormatting sqref="U48:U49">
    <cfRule type="expression" dxfId="121" priority="120">
      <formula>$X$42="Pass"</formula>
    </cfRule>
    <cfRule type="expression" dxfId="120" priority="121">
      <formula>$U$46="Not Taken"</formula>
    </cfRule>
    <cfRule type="expression" dxfId="119" priority="122">
      <formula>$U$46="Fail"</formula>
    </cfRule>
    <cfRule type="expression" dxfId="118" priority="123">
      <formula>$U$46="Pass"</formula>
    </cfRule>
  </conditionalFormatting>
  <conditionalFormatting sqref="U53:U54">
    <cfRule type="expression" dxfId="117" priority="116">
      <formula>$U$46="Pass"</formula>
    </cfRule>
    <cfRule type="expression" dxfId="116" priority="117">
      <formula>$U$51="Not Taken"</formula>
    </cfRule>
    <cfRule type="expression" dxfId="115" priority="118">
      <formula>$U$51="Fail"</formula>
    </cfRule>
    <cfRule type="expression" dxfId="114" priority="119">
      <formula>$U$51="Pass"</formula>
    </cfRule>
  </conditionalFormatting>
  <conditionalFormatting sqref="Z15:Z16">
    <cfRule type="expression" dxfId="113" priority="110">
      <formula>$Z$8="Pass"</formula>
    </cfRule>
    <cfRule type="expression" dxfId="112" priority="113">
      <formula>$Z$13="Not Taken"</formula>
    </cfRule>
    <cfRule type="expression" dxfId="111" priority="114">
      <formula>$Z$13="Fail"</formula>
    </cfRule>
    <cfRule type="expression" dxfId="110" priority="115">
      <formula>$Z$13="Pass"</formula>
    </cfRule>
  </conditionalFormatting>
  <conditionalFormatting sqref="Z20:Z21">
    <cfRule type="expression" dxfId="109" priority="106">
      <formula>$Z$13="Pass"</formula>
    </cfRule>
    <cfRule type="expression" dxfId="108" priority="107">
      <formula>$Z$18="Not Taken"</formula>
    </cfRule>
    <cfRule type="expression" dxfId="107" priority="108">
      <formula>$Z$18="Fail"</formula>
    </cfRule>
    <cfRule type="expression" dxfId="106" priority="109">
      <formula>$Z$18="Pass"</formula>
    </cfRule>
  </conditionalFormatting>
  <conditionalFormatting sqref="Z25:Z26">
    <cfRule type="expression" dxfId="105" priority="102">
      <formula>$Y$23="Pass"</formula>
    </cfRule>
    <cfRule type="expression" dxfId="104" priority="103">
      <formula>$Z$23="Not Taken"</formula>
    </cfRule>
    <cfRule type="expression" dxfId="103" priority="104">
      <formula>$Z$23="Fail"</formula>
    </cfRule>
    <cfRule type="expression" dxfId="102" priority="105">
      <formula>$Z$23="Pass"</formula>
    </cfRule>
  </conditionalFormatting>
  <conditionalFormatting sqref="Z30:Z31">
    <cfRule type="expression" dxfId="101" priority="98">
      <formula>$Z$23="Pass"</formula>
    </cfRule>
    <cfRule type="expression" dxfId="100" priority="99">
      <formula>$Z$28="Not Taken"</formula>
    </cfRule>
    <cfRule type="expression" dxfId="99" priority="100">
      <formula>$Z$28="Fail"</formula>
    </cfRule>
    <cfRule type="expression" dxfId="98" priority="101">
      <formula>$Z$28="Pass"</formula>
    </cfRule>
  </conditionalFormatting>
  <conditionalFormatting sqref="X33:X34">
    <cfRule type="expression" dxfId="97" priority="97">
      <formula>$O$28="Pass"</formula>
    </cfRule>
  </conditionalFormatting>
  <conditionalFormatting sqref="Z35:AA36">
    <cfRule type="expression" dxfId="96" priority="93">
      <formula>$Y$32="Pass"</formula>
    </cfRule>
    <cfRule type="expression" dxfId="95" priority="94">
      <formula>$Z$33="Not Taken"</formula>
    </cfRule>
    <cfRule type="expression" dxfId="94" priority="95">
      <formula>$Z$33="Fail"</formula>
    </cfRule>
    <cfRule type="expression" dxfId="93" priority="96">
      <formula>$Z$33="Pass"</formula>
    </cfRule>
  </conditionalFormatting>
  <conditionalFormatting sqref="V35:V36">
    <cfRule type="expression" dxfId="92" priority="89">
      <formula>$Y$32="Pass"</formula>
    </cfRule>
    <cfRule type="expression" dxfId="91" priority="90">
      <formula>$V$33="Not Taken"</formula>
    </cfRule>
    <cfRule type="expression" dxfId="90" priority="91">
      <formula>$V$33="Fail"</formula>
    </cfRule>
    <cfRule type="expression" dxfId="89" priority="92">
      <formula>$V$33="Pass"</formula>
    </cfRule>
  </conditionalFormatting>
  <conditionalFormatting sqref="Z40:Z41">
    <cfRule type="expression" dxfId="88" priority="85">
      <formula>$Z$33="Pass"</formula>
    </cfRule>
    <cfRule type="expression" dxfId="87" priority="86">
      <formula>$Z$38="Not Taken"</formula>
    </cfRule>
    <cfRule type="expression" dxfId="86" priority="87">
      <formula>$Z$38="Fail"</formula>
    </cfRule>
    <cfRule type="expression" dxfId="85" priority="88">
      <formula>$Z$38="Pass"</formula>
    </cfRule>
  </conditionalFormatting>
  <conditionalFormatting sqref="AB48:AB49">
    <cfRule type="expression" dxfId="84" priority="82">
      <formula>$AB$46="Not Taken"</formula>
    </cfRule>
    <cfRule type="expression" dxfId="83" priority="83">
      <formula>$AB$46="Fail"</formula>
    </cfRule>
    <cfRule type="expression" dxfId="82" priority="84">
      <formula>$AB$46="Pass"</formula>
    </cfRule>
  </conditionalFormatting>
  <conditionalFormatting sqref="AJ48:AJ49">
    <cfRule type="expression" dxfId="81" priority="78">
      <formula>$AJ$46="Not Taken"</formula>
    </cfRule>
    <cfRule type="expression" dxfId="80" priority="79">
      <formula>$AJ$46="Fail"</formula>
    </cfRule>
    <cfRule type="expression" dxfId="79" priority="80">
      <formula>$AJ$46="Pass"</formula>
    </cfRule>
  </conditionalFormatting>
  <conditionalFormatting sqref="AL48:AL49">
    <cfRule type="expression" dxfId="78" priority="75">
      <formula>$AL$46="Not Taken"</formula>
    </cfRule>
    <cfRule type="expression" dxfId="77" priority="76">
      <formula>$AL$46="Fail"</formula>
    </cfRule>
    <cfRule type="expression" dxfId="76" priority="77">
      <formula>$AL$46="Pass"</formula>
    </cfRule>
  </conditionalFormatting>
  <conditionalFormatting sqref="AL53:AL54">
    <cfRule type="expression" dxfId="75" priority="72">
      <formula>$AL$51="Not Taken"</formula>
    </cfRule>
    <cfRule type="expression" dxfId="74" priority="73">
      <formula>$AL$51="Fail"</formula>
    </cfRule>
    <cfRule type="expression" dxfId="73" priority="74">
      <formula>$AL$51="Pass"</formula>
    </cfRule>
  </conditionalFormatting>
  <conditionalFormatting sqref="AL40:AL41">
    <cfRule type="expression" dxfId="72" priority="69">
      <formula>$AL$38="Not Taken"</formula>
    </cfRule>
    <cfRule type="expression" dxfId="71" priority="70">
      <formula>$AL$38="Fail"</formula>
    </cfRule>
    <cfRule type="expression" dxfId="70" priority="71">
      <formula>$AL$38="Pass"</formula>
    </cfRule>
  </conditionalFormatting>
  <conditionalFormatting sqref="AB20:AB21">
    <cfRule type="expression" dxfId="69" priority="65">
      <formula>$Z$3="Pass"</formula>
    </cfRule>
    <cfRule type="expression" dxfId="68" priority="66">
      <formula>$AB$18="Not Taken"</formula>
    </cfRule>
    <cfRule type="expression" dxfId="67" priority="67">
      <formula>$AB$18="Fail"</formula>
    </cfRule>
    <cfRule type="expression" dxfId="66" priority="68">
      <formula>$AB$18="Pass"</formula>
    </cfRule>
  </conditionalFormatting>
  <conditionalFormatting sqref="AB30:AB31">
    <cfRule type="expression" dxfId="65" priority="61">
      <formula>$AB$26="Pass"</formula>
    </cfRule>
    <cfRule type="expression" dxfId="64" priority="62">
      <formula>$AB$28="Not Taken"</formula>
    </cfRule>
    <cfRule type="expression" dxfId="63" priority="63">
      <formula>$AB$28="Fail"</formula>
    </cfRule>
    <cfRule type="expression" dxfId="62" priority="64">
      <formula>$AB$28="Pass"</formula>
    </cfRule>
  </conditionalFormatting>
  <conditionalFormatting sqref="AD15:AD16">
    <cfRule type="expression" dxfId="61" priority="57">
      <formula>$S$3="Pass"</formula>
    </cfRule>
    <cfRule type="expression" dxfId="60" priority="58">
      <formula>$AD$13="Not Taken"</formula>
    </cfRule>
    <cfRule type="expression" dxfId="59" priority="59">
      <formula>$AD$13="Fail"</formula>
    </cfRule>
    <cfRule type="expression" dxfId="58" priority="60">
      <formula>$AD$13="Pass"</formula>
    </cfRule>
  </conditionalFormatting>
  <conditionalFormatting sqref="AD20:AD21">
    <cfRule type="expression" dxfId="57" priority="53">
      <formula>$AD$13="Pass"</formula>
    </cfRule>
    <cfRule type="expression" dxfId="56" priority="54">
      <formula>$AD$18="Not Taken"</formula>
    </cfRule>
    <cfRule type="expression" dxfId="55" priority="55">
      <formula>$AD$18="Fail"</formula>
    </cfRule>
    <cfRule type="expression" dxfId="54" priority="56">
      <formula>$AD$18="Pass"</formula>
    </cfRule>
  </conditionalFormatting>
  <conditionalFormatting sqref="AD25:AD26">
    <cfRule type="expression" dxfId="53" priority="49">
      <formula>$AD$18="Pass"</formula>
    </cfRule>
    <cfRule type="expression" dxfId="52" priority="50">
      <formula>$AD$23="Not Taken"</formula>
    </cfRule>
    <cfRule type="expression" dxfId="51" priority="51">
      <formula>$AD$23="Fail"</formula>
    </cfRule>
    <cfRule type="expression" dxfId="50" priority="52">
      <formula>$AD$23="Pass"</formula>
    </cfRule>
  </conditionalFormatting>
  <conditionalFormatting sqref="AF15:AF16">
    <cfRule type="expression" dxfId="49" priority="45">
      <formula>$AF$8="Pass"</formula>
    </cfRule>
    <cfRule type="expression" dxfId="48" priority="46">
      <formula>$AF$13="Not Taken"</formula>
    </cfRule>
    <cfRule type="expression" dxfId="47" priority="47">
      <formula>$AF$13="Fail"</formula>
    </cfRule>
    <cfRule type="expression" dxfId="46" priority="48">
      <formula>$AF$13="Pass"</formula>
    </cfRule>
  </conditionalFormatting>
  <conditionalFormatting sqref="AH30:AH31">
    <cfRule type="expression" dxfId="45" priority="41">
      <formula>$AD$18="Pass"</formula>
    </cfRule>
    <cfRule type="expression" dxfId="44" priority="42">
      <formula>$AH$28="Not Taken"</formula>
    </cfRule>
    <cfRule type="expression" dxfId="43" priority="43">
      <formula>$AH$28="Fail"</formula>
    </cfRule>
    <cfRule type="expression" dxfId="42" priority="44">
      <formula>$AH$28="Pass"</formula>
    </cfRule>
  </conditionalFormatting>
  <conditionalFormatting sqref="AD40:AD41">
    <cfRule type="expression" dxfId="41" priority="37">
      <formula>$AD$35="Pass"</formula>
    </cfRule>
    <cfRule type="expression" dxfId="40" priority="38">
      <formula>$AD$38="Not Taken"</formula>
    </cfRule>
    <cfRule type="expression" dxfId="39" priority="39">
      <formula>$AD$38="Fail"</formula>
    </cfRule>
    <cfRule type="expression" dxfId="38" priority="40">
      <formula>$AD$38="Pass"</formula>
    </cfRule>
  </conditionalFormatting>
  <conditionalFormatting sqref="AH40:AH41">
    <cfRule type="expression" dxfId="37" priority="33">
      <formula>$AH$28="Pass"</formula>
    </cfRule>
    <cfRule type="expression" dxfId="36" priority="34">
      <formula>$AH$38="Not Taken"</formula>
    </cfRule>
    <cfRule type="expression" dxfId="35" priority="35">
      <formula>$AH$38="Fail"</formula>
    </cfRule>
    <cfRule type="expression" dxfId="34" priority="36">
      <formula>$AH$38="Pass"</formula>
    </cfRule>
  </conditionalFormatting>
  <conditionalFormatting sqref="AF40:AF41">
    <cfRule type="expression" dxfId="33" priority="29">
      <formula>$AH$28="Pass"</formula>
    </cfRule>
    <cfRule type="expression" dxfId="32" priority="30">
      <formula>$AF$38="Not Taken"</formula>
    </cfRule>
    <cfRule type="expression" dxfId="31" priority="31">
      <formula>$AF$38="Fail"</formula>
    </cfRule>
    <cfRule type="expression" dxfId="30" priority="32">
      <formula>$AF$38="Pass"</formula>
    </cfRule>
  </conditionalFormatting>
  <conditionalFormatting sqref="AJ15:AJ16">
    <cfRule type="expression" dxfId="29" priority="26">
      <formula>$AJ$13="Not Taken"</formula>
    </cfRule>
    <cfRule type="expression" dxfId="28" priority="27">
      <formula>$AJ$13="Fail"</formula>
    </cfRule>
    <cfRule type="expression" dxfId="27" priority="28">
      <formula>$AJ$13="Pass"</formula>
    </cfRule>
  </conditionalFormatting>
  <conditionalFormatting sqref="AJ40:AJ41">
    <cfRule type="expression" dxfId="26" priority="23">
      <formula>$AJ$38="Not Taken"</formula>
    </cfRule>
    <cfRule type="expression" dxfId="25" priority="24">
      <formula>$AJ$38="Fail"</formula>
    </cfRule>
    <cfRule type="expression" dxfId="24" priority="25">
      <formula>$AJ$38="Pass"</formula>
    </cfRule>
  </conditionalFormatting>
  <conditionalFormatting sqref="AJ35:AJ36">
    <cfRule type="expression" dxfId="23" priority="19">
      <formula>$AM$56&gt;=90</formula>
    </cfRule>
    <cfRule type="expression" dxfId="22" priority="20">
      <formula>$AJ$33="Not Taken"</formula>
    </cfRule>
    <cfRule type="expression" dxfId="21" priority="21">
      <formula>$AJ$33="Fail"</formula>
    </cfRule>
    <cfRule type="expression" dxfId="20" priority="22">
      <formula>$AJ$33="Pass"</formula>
    </cfRule>
  </conditionalFormatting>
  <conditionalFormatting sqref="D56:D57">
    <cfRule type="expression" dxfId="19" priority="18">
      <formula>$AD$23="Pass"</formula>
    </cfRule>
  </conditionalFormatting>
  <conditionalFormatting sqref="F56:F57">
    <cfRule type="expression" dxfId="18" priority="17">
      <formula>$AH$28="Pass"</formula>
    </cfRule>
  </conditionalFormatting>
  <conditionalFormatting sqref="I56:I57">
    <cfRule type="expression" dxfId="17" priority="16">
      <formula>$S$33="Pass"</formula>
    </cfRule>
  </conditionalFormatting>
  <conditionalFormatting sqref="K56:K57">
    <cfRule type="expression" dxfId="16" priority="15">
      <formula>$AD$38="Pass"</formula>
    </cfRule>
  </conditionalFormatting>
  <conditionalFormatting sqref="N56:N57">
    <cfRule type="expression" dxfId="15" priority="14">
      <formula>$Z$33="Pass"</formula>
    </cfRule>
  </conditionalFormatting>
  <conditionalFormatting sqref="Q56:Q57">
    <cfRule type="expression" dxfId="14" priority="13">
      <formula>$Z$33="Pass"</formula>
    </cfRule>
  </conditionalFormatting>
  <conditionalFormatting sqref="S56:S57">
    <cfRule type="expression" dxfId="13" priority="11">
      <formula>$X$42="Pass"</formula>
    </cfRule>
  </conditionalFormatting>
  <conditionalFormatting sqref="V56:V57">
    <cfRule type="expression" dxfId="12" priority="10">
      <formula>$AH$28="Pass"</formula>
    </cfRule>
  </conditionalFormatting>
  <conditionalFormatting sqref="Z56:Z57">
    <cfRule type="expression" dxfId="11" priority="9">
      <formula>$AH$28="Pass"</formula>
    </cfRule>
  </conditionalFormatting>
  <conditionalFormatting sqref="AB56:AB57">
    <cfRule type="expression" dxfId="10" priority="8">
      <formula>$F$28="Pass"</formula>
    </cfRule>
  </conditionalFormatting>
  <conditionalFormatting sqref="AD56:AD57">
    <cfRule type="expression" dxfId="9" priority="7">
      <formula>$F$33="Pass"</formula>
    </cfRule>
  </conditionalFormatting>
  <conditionalFormatting sqref="B42:AL44">
    <cfRule type="expression" dxfId="8" priority="3">
      <formula>$AM$56&gt;=115</formula>
    </cfRule>
    <cfRule type="expression" dxfId="7" priority="4">
      <formula>$X$42="Not Taken"</formula>
    </cfRule>
    <cfRule type="expression" dxfId="6" priority="5">
      <formula>$X$42="Fail"</formula>
    </cfRule>
    <cfRule type="expression" dxfId="5" priority="6">
      <formula>$X$42="Pass"</formula>
    </cfRule>
  </conditionalFormatting>
  <conditionalFormatting sqref="I41">
    <cfRule type="expression" dxfId="4" priority="2">
      <formula>$AH$38="Pass"</formula>
    </cfRule>
  </conditionalFormatting>
  <dataValidations count="1">
    <dataValidation type="list" allowBlank="1" showInputMessage="1" showErrorMessage="1" sqref="O3:P3 O46 Z33 S33 O33:Q33 I33 F33 V33:W33 F8 Z28 S28 F28 O51 AH28 Z23 S23 O23:P23 I23 D23:E23 K18 S18 H13 N18 AJ38 Z18:AD18 AF13 S3 U3 Z3:AA3 AJ3:AK3 O28 S38 AJ8:AK8 U8 Z8:AA8 S8 S13 AF8 AJ13:AK13 Z13:AA13 F13 AD13 AD23 S46 U46 AB46 AJ46 AL46 AL38 AB28 Z38 S51 U51 X42:X43 AL51 AD38 D46:F46 AF38 K3 O8 AH38 AJ33 I51" xr:uid="{4C67FEEF-CE81-4B6B-80D9-0BA8322FB168}">
      <formula1>$D$3:$H$3</formula1>
    </dataValidation>
  </dataValidations>
  <pageMargins left="0.7" right="0.7" top="0.75" bottom="0.75" header="0.3" footer="0.3"/>
  <pageSetup paperSize="66" scale="57" orientation="landscape" r:id="rId1"/>
  <ignoredErrors>
    <ignoredError sqref="AF10 F48 K58 N58 S58 V58 Q58 I58 D4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 xmlns="45804768-7f68-44ad-8493-733ff8c0415e">20</Department>
    <FormType xmlns="45804768-7f68-44ad-8493-733ff8c0415e">Students</FormType>
    <Is_x0020_faculty_x0020_Form_x0020__x003f_ xmlns="45804768-7f68-44ad-8493-733ff8c0415e">false</Is_x0020_faculty_x0020_Form_x0020_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F1C09868A7E246A4FE7220FE07E894" ma:contentTypeVersion="5" ma:contentTypeDescription="Create a new document." ma:contentTypeScope="" ma:versionID="07a732f113ae0c2b955854a68c0bd26b">
  <xsd:schema xmlns:xsd="http://www.w3.org/2001/XMLSchema" xmlns:xs="http://www.w3.org/2001/XMLSchema" xmlns:p="http://schemas.microsoft.com/office/2006/metadata/properties" xmlns:ns2="45804768-7f68-44ad-8493-733ff8c0415e" xmlns:ns3="4c854669-c37d-4e1c-9895-ff9cd39da670" targetNamespace="http://schemas.microsoft.com/office/2006/metadata/properties" ma:root="true" ma:fieldsID="015b35e85318afd503455c9315d4ace7" ns2:_="" ns3:_="">
    <xsd:import namespace="45804768-7f68-44ad-8493-733ff8c0415e"/>
    <xsd:import namespace="4c854669-c37d-4e1c-9895-ff9cd39da670"/>
    <xsd:element name="properties">
      <xsd:complexType>
        <xsd:sequence>
          <xsd:element name="documentManagement">
            <xsd:complexType>
              <xsd:all>
                <xsd:element ref="ns2:Department" minOccurs="0"/>
                <xsd:element ref="ns2:Department_x003a_DepartmentName" minOccurs="0"/>
                <xsd:element ref="ns2:FormType"/>
                <xsd:element ref="ns2:Is_x0020_faculty_x0020_Form_x0020__x003f_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804768-7f68-44ad-8493-733ff8c0415e" elementFormDefault="qualified">
    <xsd:import namespace="http://schemas.microsoft.com/office/2006/documentManagement/types"/>
    <xsd:import namespace="http://schemas.microsoft.com/office/infopath/2007/PartnerControls"/>
    <xsd:element name="Department" ma:index="8" nillable="true" ma:displayName="Department" ma:list="{30104ebb-e96e-45ba-b218-0ed835a35cac}" ma:internalName="Department" ma:showField="Title">
      <xsd:simpleType>
        <xsd:restriction base="dms:Lookup"/>
      </xsd:simpleType>
    </xsd:element>
    <xsd:element name="Department_x003a_DepartmentName" ma:index="9" nillable="true" ma:displayName="Department:DepartmentName" ma:list="{30104ebb-e96e-45ba-b218-0ed835a35cac}" ma:internalName="Department_x003a_DepartmentName" ma:readOnly="true" ma:showField="Title" ma:web="4c854669-c37d-4e1c-9895-ff9cd39da670">
      <xsd:simpleType>
        <xsd:restriction base="dms:Lookup"/>
      </xsd:simpleType>
    </xsd:element>
    <xsd:element name="FormType" ma:index="10" ma:displayName="FormType" ma:default="Students" ma:format="Dropdown" ma:internalName="FormType">
      <xsd:simpleType>
        <xsd:restriction base="dms:Choice">
          <xsd:enumeration value="Students"/>
          <xsd:enumeration value="Staff"/>
          <xsd:enumeration value="Others"/>
        </xsd:restriction>
      </xsd:simpleType>
    </xsd:element>
    <xsd:element name="Is_x0020_faculty_x0020_Form_x0020__x003f_" ma:index="11" nillable="true" ma:displayName="Is faculty Form ?" ma:default="1" ma:internalName="Is_x0020_faculty_x0020_Form_x0020_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54669-c37d-4e1c-9895-ff9cd39da6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DFC8E8-8E88-4BC5-BF5A-AA562CB0C2AE}"/>
</file>

<file path=customXml/itemProps2.xml><?xml version="1.0" encoding="utf-8"?>
<ds:datastoreItem xmlns:ds="http://schemas.openxmlformats.org/officeDocument/2006/customXml" ds:itemID="{4C1CBCFA-3BDC-421F-8405-C3CBAE3CC5DD}"/>
</file>

<file path=customXml/itemProps3.xml><?xml version="1.0" encoding="utf-8"?>
<ds:datastoreItem xmlns:ds="http://schemas.openxmlformats.org/officeDocument/2006/customXml" ds:itemID="{1C2D2A58-04D2-4123-B36F-E78A39DA0B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Study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Study Plan</dc:title>
  <dc:creator>hisham mohammad</dc:creator>
  <cp:lastModifiedBy>hisham mohammad</cp:lastModifiedBy>
  <cp:lastPrinted>2020-08-16T11:47:00Z</cp:lastPrinted>
  <dcterms:created xsi:type="dcterms:W3CDTF">2019-11-01T13:40:00Z</dcterms:created>
  <dcterms:modified xsi:type="dcterms:W3CDTF">2020-09-03T09:56:07Z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0x010100A8F1C09868A7E246A4FE7220FE07E894</vt:lpwstr>
  </property>
</Properties>
</file>